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2_企画財政課\30 財政係\80／庶務\10_照会・通知\財政状況資料集\20220304令和２年度財政状況資料集の作成について\村→県\"/>
    </mc:Choice>
  </mc:AlternateContent>
  <bookViews>
    <workbookView xWindow="0" yWindow="0" windowWidth="15360" windowHeight="7635" firstSheet="9" activeTab="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P23" i="12"/>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<sst xmlns="http://schemas.openxmlformats.org/spreadsheetml/2006/main" count="1090" uniqueCount="604">
  <si>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</si>
  <si>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</si>
  <si>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</si>
  <si>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</si>
  <si>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</si>
  <si>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</si>
  <si>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</si>
  <si>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</si>
  <si>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</si>
  <si>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</si>
  <si>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</si>
  <si>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</si>
  <si>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</si>
  <si>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</si>
  <si>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</si>
  <si>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</si>
  <si>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</si>
  <si>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</si>
  <si>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</si>
  <si>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</si>
  <si>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</si>
  <si>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</si>
  <si>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</si>
  <si>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</si>
  <si>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</si>
  <si>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</si>
  <si>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</si>
  <si>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</si>
  <si>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</si>
  <si>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</si>
  <si>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</si>
  <si>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</si>
  <si>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</si>
  <si>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</si>
  <si>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</si>
  <si>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</si>
  <si>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</si>
  <si>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</si>
  <si>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</si>
  <si>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</si>
  <si>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</si>
  <si>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</si>
  <si>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</si>
  <si>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</si>
  <si>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</si>
  <si>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</si>
  <si>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</si>
  <si>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</si>
  <si>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</si>
  <si>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</si>
  <si>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</si>
  <si>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</si>
  <si>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</si>
  <si>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</si>
  <si>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</si>
  <si>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</si>
  <si>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</si>
  <si>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</si>
  <si>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</si>
  <si>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</si>
  <si>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</si>
  <si>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</si>
  <si>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</si>
  <si>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</si>
  <si>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</si>
  <si>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</si>
  <si>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</si>
  <si>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</si>
  <si>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</si>
  <si>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</si>
  <si>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</si>
  <si>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</si>
  <si>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</si>
  <si>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</si>
  <si>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</si>
  <si>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</si>
  <si>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</si>
  <si>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</si>
  <si>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</si>
  <si>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</si>
  <si>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</si>
  <si>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</si>
  <si>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</si>
  <si>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</si>
  <si>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</si>
  <si>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</si>
  <si>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</si>
  <si>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</si>
  <si>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</si>
  <si>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</si>
  <si>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</si>
  <si>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</si>
  <si>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</si>
  <si>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</si>
  <si>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</si>
  <si>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</si>
  <si>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</si>
  <si>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</si>
  <si>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榛東村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</si>
  <si>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</si>
  <si>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</si>
  <si>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</si>
  <si>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</si>
  <si>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</si>
  <si>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</si>
  <si>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</si>
  <si>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</si>
  <si>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</si>
  <si>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</si>
  <si>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</si>
  <si>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</si>
  <si>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</si>
  <si>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</si>
  <si>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</si>
  <si>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</si>
  <si>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</si>
  <si>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</si>
  <si>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</si>
  <si>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</si>
  <si>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</si>
  <si>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</si>
  <si>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</si>
  <si>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</si>
  <si>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</si>
  <si>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</si>
  <si>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</si>
  <si>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</si>
  <si>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</si>
  <si>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</si>
  <si>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</si>
  <si>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</si>
  <si>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</si>
  <si>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</si>
  <si>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</si>
  <si>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</si>
  <si>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</si>
  <si>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</si>
  <si>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</si>
  <si>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</si>
  <si>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</si>
  <si>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</si>
  <si>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</si>
  <si>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</si>
  <si>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</si>
  <si>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</si>
  <si>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</si>
  <si>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</si>
  <si>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</si>
  <si>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</si>
  <si>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</si>
  <si>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</si>
  <si>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</si>
  <si>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</si>
  <si>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</si>
  <si>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</si>
  <si>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</si>
  <si>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</si>
  <si>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</si>
  <si>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</si>
  <si>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</si>
  <si>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</si>
  <si>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</si>
  <si>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</si>
  <si>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</si>
  <si>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</si>
  <si>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</si>
  <si>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</si>
  <si>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</si>
  <si>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</si>
  <si>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</si>
  <si>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</si>
  <si>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</si>
  <si>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</si>
  <si>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</si>
  <si>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</si>
  <si>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</si>
  <si>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</si>
  <si>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</si>
  <si>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</si>
  <si>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</si>
  <si>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</si>
  <si>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</si>
  <si>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</si>
  <si>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</si>
  <si>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</si>
  <si>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</si>
  <si>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</si>
  <si>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</si>
  <si>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</si>
  <si>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</si>
  <si>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</si>
  <si>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</si>
  <si>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</si>
  <si>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</si>
  <si>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</si>
  <si>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</si>
  <si>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</si>
  <si>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</si>
  <si>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</si>
  <si>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</si>
  <si>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</si>
  <si>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</si>
  <si>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</si>
  <si>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</si>
  <si>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</si>
  <si>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</si>
  <si>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</si>
  <si>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</si>
  <si>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</si>
  <si>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</si>
  <si>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</si>
  <si>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</si>
  <si>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</si>
  <si>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群馬県榛東村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</si>
  <si>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</si>
  <si>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</si>
  <si>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</si>
  <si>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</si>
  <si>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</si>
  <si>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</si>
  <si>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</si>
  <si>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</si>
  <si>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</si>
  <si>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</si>
  <si>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</si>
  <si>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</si>
  <si>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</si>
  <si>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</si>
  <si>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</si>
  <si>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</si>
  <si>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</si>
  <si>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</si>
  <si>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</si>
  <si>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</si>
  <si>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</si>
  <si>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</si>
  <si>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</si>
  <si>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</si>
  <si>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</si>
  <si>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</si>
  <si>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</si>
  <si>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</si>
  <si>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</si>
  <si>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</si>
  <si>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</si>
  <si>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</si>
  <si>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</si>
  <si>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</si>
  <si>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</si>
  <si>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</si>
  <si>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</si>
  <si>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</si>
  <si>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</si>
  <si>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</si>
  <si>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</si>
  <si>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</si>
  <si>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</si>
  <si>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</si>
  <si>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</si>
  <si>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</si>
  <si>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</si>
  <si>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</si>
  <si>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</si>
  <si>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</si>
  <si>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</si>
  <si>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</si>
  <si>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</si>
  <si>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</si>
  <si>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</si>
  <si>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</si>
  <si>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</si>
  <si>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</si>
  <si>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</si>
  <si>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</si>
  <si>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</si>
  <si>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</si>
  <si>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</si>
  <si>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</si>
  <si>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</si>
  <si>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</si>
  <si>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</si>
  <si>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</si>
  <si>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</si>
  <si>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</si>
  <si>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</si>
  <si>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</si>
  <si>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</si>
  <si>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</si>
  <si>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</si>
  <si>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</si>
  <si>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</si>
  <si>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</si>
  <si>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</si>
  <si>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</si>
  <si>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</si>
  <si>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</si>
  <si>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</si>
  <si>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</si>
  <si>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</si>
  <si>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</si>
  <si>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</si>
  <si>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</si>
  <si>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</si>
  <si>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</si>
  <si>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</si>
  <si>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</si>
  <si>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</si>
  <si>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</si>
  <si>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</si>
  <si>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</si>
  <si>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</si>
  <si>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</si>
  <si>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</si>
  <si>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</si>
  <si>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</si>
  <si>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</si>
  <si>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</si>
  <si>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</si>
  <si>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</si>
  <si>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</si>
  <si>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</si>
  <si>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</si>
  <si>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</si>
  <si>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</si>
  <si>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</si>
  <si>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</si>
  <si>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</si>
  <si>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</si>
  <si>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</si>
  <si>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</si>
  <si>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</si>
  <si>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</si>
  <si>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</si>
  <si>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</si>
  <si>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</si>
  <si>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</si>
  <si>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</si>
  <si>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</si>
  <si>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</si>
  <si>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</si>
  <si>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</si>
  <si>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</si>
  <si>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</si>
  <si>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</si>
  <si>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</si>
  <si>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</si>
  <si>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</si>
  <si>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</si>
  <si>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</si>
  <si>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</si>
  <si>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</si>
  <si>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</si>
  <si>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</si>
  <si>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</si>
  <si>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</si>
  <si>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</si>
  <si>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</si>
  <si>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</si>
  <si>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</si>
  <si>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</si>
  <si>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</si>
  <si>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</si>
  <si>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</si>
  <si>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</si>
  <si>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</si>
  <si>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</si>
  <si>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</si>
  <si>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</si>
  <si>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</si>
  <si>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群馬県榛東村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</si>
  <si>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</si>
  <si>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</si>
  <si>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</si>
  <si>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</si>
  <si>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</si>
  <si>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</si>
  <si>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</si>
  <si>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</si>
  <si>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</si>
  <si>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</si>
  <si>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</si>
  <si>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</si>
  <si>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</si>
  <si>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</si>
  <si>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</si>
  <si>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</si>
  <si>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</si>
  <si>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</si>
  <si>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</si>
  <si>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</si>
  <si>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</si>
  <si>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</si>
  <si>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</si>
  <si>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</si>
  <si>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</si>
  <si>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</si>
  <si>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</si>
  <si>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</si>
  <si>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</si>
  <si>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</si>
  <si>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</si>
  <si>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</si>
  <si>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</si>
  <si>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</si>
  <si>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</si>
  <si>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</si>
  <si>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</si>
  <si>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</si>
  <si>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</si>
  <si>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</si>
  <si>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</si>
  <si>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</si>
  <si>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</si>
  <si>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</si>
  <si>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</si>
  <si>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太陽光発電事業特別会計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</si>
  <si>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</si>
  <si>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</si>
  <si>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</si>
  <si>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</si>
  <si>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</si>
  <si>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</si>
  <si>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</si>
  <si>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</si>
  <si>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</si>
  <si>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</si>
  <si>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</si>
  <si>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</si>
  <si>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</si>
  <si>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</si>
  <si>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</si>
  <si>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</si>
  <si>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</si>
  <si>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</si>
  <si>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</si>
  <si>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</si>
  <si>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</si>
  <si>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</si>
  <si>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</si>
  <si>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</si>
  <si>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</si>
  <si>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</si>
  <si>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</si>
  <si>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</si>
  <si>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</si>
  <si>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</si>
  <si>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</si>
  <si>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</si>
  <si>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</si>
  <si>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</si>
  <si>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</si>
  <si>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</si>
  <si>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</si>
  <si>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</si>
  <si>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</si>
  <si>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</si>
  <si>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</si>
  <si>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</si>
  <si>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</si>
  <si>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</si>
  <si>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</si>
  <si>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</si>
  <si>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</si>
  <si>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</si>
  <si>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</si>
  <si>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</si>
  <si>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</si>
  <si>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</si>
  <si>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</si>
  <si>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</si>
  <si>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</si>
  <si>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</si>
  <si>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</si>
  <si>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</si>
  <si>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</si>
  <si>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t>
    <phoneticPr fontId="5"/>
  </si>
  <si>
    <t>-</t>
    <phoneticPr fontId="5"/>
  </si>
  <si>
    <t>-</t>
    <phoneticPr fontId="5"/>
  </si>
  <si>
    <t>(Ｆ)</t>
    <phoneticPr fontId="5"/>
  </si>
  <si>
    <t>介護保険特別会計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</si>
  <si>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</si>
  <si>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</si>
  <si>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</si>
  <si>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</si>
  <si>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</si>
  <si>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</si>
  <si>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</si>
  <si>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</si>
  <si>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</si>
  <si>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</si>
  <si>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</si>
  <si>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</si>
  <si>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</si>
  <si>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</si>
  <si>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</si>
  <si>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</si>
  <si>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</si>
  <si>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</si>
  <si>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</si>
  <si>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</si>
  <si>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</si>
  <si>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</si>
  <si>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</si>
  <si>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</si>
  <si>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</si>
  <si>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</si>
  <si>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</si>
  <si>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</si>
  <si>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</si>
  <si>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</si>
  <si>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</si>
  <si>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</si>
  <si>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</si>
  <si>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</si>
  <si>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</si>
  <si>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</si>
  <si>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</si>
  <si>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</si>
  <si>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</si>
  <si>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</si>
  <si>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</si>
  <si>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</si>
  <si>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</si>
  <si>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</si>
  <si>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</si>
  <si>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</si>
  <si>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</si>
  <si>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</si>
  <si>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</si>
  <si>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</si>
  <si>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</si>
  <si>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</si>
  <si>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</si>
  <si>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</si>
  <si>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</si>
  <si>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</si>
  <si>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</si>
  <si>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</si>
  <si>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</si>
  <si>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</si>
  <si>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</si>
  <si>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</si>
  <si>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</si>
  <si>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</si>
  <si>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</si>
  <si>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</si>
  <si>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</si>
  <si>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</si>
  <si>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</si>
  <si>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</si>
  <si>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</si>
  <si>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</si>
  <si>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</si>
  <si>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</si>
  <si>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</si>
  <si>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</si>
  <si>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</si>
  <si>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</si>
  <si>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</si>
  <si>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</si>
  <si>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</si>
  <si>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</si>
  <si>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</si>
  <si>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</si>
  <si>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</si>
  <si>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</si>
  <si>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</si>
  <si>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</si>
  <si>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</si>
  <si>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</si>
  <si>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1.32</t>
  </si>
  <si>
    <t>▲ 0.28</t>
  </si>
  <si>
    <t>▲ 1.31</t>
  </si>
  <si>
    <t>上水道事業会計</t>
  </si>
  <si>
    <t>一般会計</t>
  </si>
  <si>
    <t>国民健康保険特別会計</t>
  </si>
  <si>
    <t>介護保険特別会計</t>
  </si>
  <si>
    <t>住宅新築資金等貸付特別会計</t>
  </si>
  <si>
    <t>太陽光発電事業特別会計</t>
  </si>
  <si>
    <t>学校給食事業特別会計</t>
  </si>
  <si>
    <t>後期高齢者医療特別会計</t>
  </si>
  <si>
    <t>その他会計（赤字）</t>
  </si>
  <si>
    <t>▲ 0.03</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</si>
  <si>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</si>
  <si>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</si>
  <si>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</si>
  <si>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</si>
  <si>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</si>
  <si>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</si>
  <si>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</si>
  <si>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</si>
  <si>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</si>
  <si>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</si>
  <si>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</si>
  <si>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渋川地区広域市町村圏振興整備組合</t>
    <rPh sb="0" eb="2">
      <t>シブカワ</t>
    </rPh>
    <rPh sb="2" eb="4">
      <t>チク</t>
    </rPh>
    <rPh sb="4" eb="6">
      <t>コウイキ</t>
    </rPh>
    <rPh sb="6" eb="9">
      <t>シチョウソン</t>
    </rPh>
    <rPh sb="9" eb="10">
      <t>ケン</t>
    </rPh>
    <rPh sb="10" eb="12">
      <t>シンコウ</t>
    </rPh>
    <rPh sb="12" eb="14">
      <t>セイビ</t>
    </rPh>
    <rPh sb="14" eb="16">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</si>
  <si>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</si>
  <si>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</si>
  <si>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</si>
  <si>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榛東村土地開発公社</t>
    <rPh sb="0" eb="3">
      <t>シントウムラ</t>
    </rPh>
    <rPh sb="3" eb="5">
      <t>トチ</t>
    </rPh>
    <rPh sb="5" eb="7">
      <t>カイハツ</t>
    </rPh>
    <rPh sb="7" eb="9">
      <t>コウシャ</t>
    </rPh>
    <phoneticPr fontId="2"/>
  </si>
  <si>
    <t>農業用水維持管理基金</t>
    <rPh sb="0" eb="2">
      <t>ノウギョウ</t>
    </rPh>
    <rPh sb="2" eb="4">
      <t>ヨウスイ</t>
    </rPh>
    <rPh sb="4" eb="6">
      <t>イジ</t>
    </rPh>
    <rPh sb="6" eb="8">
      <t>カンリ</t>
    </rPh>
    <rPh sb="8" eb="10">
      <t>キキン</t>
    </rPh>
    <phoneticPr fontId="12"/>
  </si>
  <si>
    <t>教育施設整備基金</t>
    <rPh sb="0" eb="2">
      <t>キョウイク</t>
    </rPh>
    <rPh sb="2" eb="4">
      <t>シセツ</t>
    </rPh>
    <rPh sb="4" eb="6">
      <t>セイビ</t>
    </rPh>
    <rPh sb="6" eb="8">
      <t>キキン</t>
    </rPh>
    <phoneticPr fontId="12"/>
  </si>
  <si>
    <t>社会福祉施設整備基金</t>
    <rPh sb="0" eb="2">
      <t>シャカイ</t>
    </rPh>
    <rPh sb="2" eb="4">
      <t>フクシ</t>
    </rPh>
    <rPh sb="4" eb="6">
      <t>シセツ</t>
    </rPh>
    <rPh sb="6" eb="8">
      <t>セイビ</t>
    </rPh>
    <rPh sb="8" eb="10">
      <t>キキン</t>
    </rPh>
    <phoneticPr fontId="12"/>
  </si>
  <si>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12"/>
  </si>
  <si>
    <t>農業災害基金</t>
    <rPh sb="0" eb="2">
      <t>ノウギョウ</t>
    </rPh>
    <rPh sb="2" eb="4">
      <t>サイガイ</t>
    </rPh>
    <rPh sb="4" eb="6">
      <t>キキン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</si>
</sst>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6CF2-4BAA-82B3-AE9A0DF9C0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46675</c:v>
                </c:pt>
                <c:pt idx="1">
                  <c:v>46701</c:v>
                </c:pt>
                <c:pt idx="2">
                  <c:v>38754</c:v>
                </c:pt>
                <c:pt idx="3">
                  <c:v>31615</c:v>
                </c:pt>
                <c:pt idx="4">
                  <c:v>46675</c:v>
                </c:pt>
              </c:numCache>
            </c:numRef>
          </c:val>
          <c:smooth val="0"/>
          <c:extLst>
            <c:ext xmlns:c16="http://schemas.microsoft.com/office/drawing/2014/chart" uri="{C3380CC4-5D6E-409C-BE32-E72D297353CC}">
              <c16:uniqueId val="{00000001-6CF2-4BAA-82B3-AE9A0DF9C0C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6.02</c:v>
                </c:pt>
                <c:pt idx="1">
                  <c:v>1.86</c:v>
                </c:pt>
                <c:pt idx="2">
                  <c:v>4.55</c:v>
                </c:pt>
                <c:pt idx="3">
                  <c:v>7.69</c:v>
                </c:pt>
                <c:pt idx="4">
                  <c:v>5.81</c:v>
                </c:pt>
              </c:numCache>
            </c:numRef>
          </c:val>
          <c:extLst>
            <c:ext xmlns:c16="http://schemas.microsoft.com/office/drawing/2014/chart" uri="{C3380CC4-5D6E-409C-BE32-E72D297353CC}">
              <c16:uniqueId val="{00000000-2DF8-43BC-82B9-524339A741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73.45</c:v>
                </c:pt>
                <c:pt idx="1">
                  <c:v>73.599999999999994</c:v>
                </c:pt>
                <c:pt idx="2">
                  <c:v>69.569999999999993</c:v>
                </c:pt>
                <c:pt idx="3">
                  <c:v>66.040000000000006</c:v>
                </c:pt>
                <c:pt idx="4">
                  <c:v>61.71</c:v>
                </c:pt>
              </c:numCache>
            </c:numRef>
          </c:val>
          <c:extLst>
            <c:ext xmlns:c16="http://schemas.microsoft.com/office/drawing/2014/chart" uri="{C3380CC4-5D6E-409C-BE32-E72D297353CC}">
              <c16:uniqueId val="{00000001-2DF8-43BC-82B9-524339A7415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5.13</c:v>
                </c:pt>
                <c:pt idx="1">
                  <c:v>-1.32</c:v>
                </c:pt>
                <c:pt idx="2">
                  <c:v>-0.28000000000000003</c:v>
                </c:pt>
                <c:pt idx="3">
                  <c:v>2.4900000000000002</c:v>
                </c:pt>
                <c:pt idx="4">
                  <c:v>-1.31</c:v>
                </c:pt>
              </c:numCache>
            </c:numRef>
          </c:val>
          <c:smooth val="0"/>
          <c:extLst>
            <c:ext xmlns:c16="http://schemas.microsoft.com/office/drawing/2014/chart" uri="{C3380CC4-5D6E-409C-BE32-E72D297353CC}">
              <c16:uniqueId val="{00000002-2DF8-43BC-82B9-524339A7415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F5A-48FE-81C9-616C9C8494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0.03</c:v>
                </c:pt>
                <c:pt idx="7">
                  <c:v>#N/A</c:v>
                </c:pt>
                <c:pt idx="8">
                  <c:v>0</c:v>
                </c:pt>
                <c:pt idx="9">
                  <c:v>0</c:v>
                </c:pt>
              </c:numCache>
            </c:numRef>
          </c:val>
          <c:extLst>
            <c:ext xmlns:c16="http://schemas.microsoft.com/office/drawing/2014/chart" uri="{C3380CC4-5D6E-409C-BE32-E72D297353CC}">
              <c16:uniqueId val="{00000001-1F5A-48FE-81C9-616C9C8494A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F5A-48FE-81C9-616C9C8494AC}"/>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1F5A-48FE-81C9-616C9C8494AC}"/>
            </c:ext>
          </c:extLst>
        </c:ser>
        <c:ser>
          <c:idx val="4"/>
          <c:order val="4"/>
          <c:tx>
            <c:strRef>
              <c:f>データシート!$A$31</c:f>
              <c:strCache>
                <c:ptCount val="1"/>
                <c:pt idx="0">
                  <c:v>太陽光発電事業特別会計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0.03</c:v>
                </c:pt>
                <c:pt idx="4">
                  <c:v>#N/A</c:v>
                </c:pt>
                <c:pt idx="5">
                  <c:v>0.01</c:v>
                </c:pt>
                <c:pt idx="6">
                  <c:v>#N/A</c:v>
                </c:pt>
                <c:pt idx="7">
                  <c:v>0</c:v>
                </c:pt>
                <c:pt idx="8">
                  <c:v>#N/A</c:v>
                </c:pt>
                <c:pt idx="9">
                  <c:v>0.08</c:v>
                </c:pt>
              </c:numCache>
            </c:numRef>
          </c:val>
          <c:extLst>
            <c:ext xmlns:c16="http://schemas.microsoft.com/office/drawing/2014/chart" uri="{C3380CC4-5D6E-409C-BE32-E72D297353CC}">
              <c16:uniqueId val="{00000004-1F5A-48FE-81C9-616C9C8494AC}"/>
            </c:ext>
          </c:extLst>
        </c:ser>
        <c:ser>
          <c:idx val="5"/>
          <c:order val="5"/>
          <c:tx>
            <c:strRef>
              <c:f>データシート!$A$32</c:f>
              <c:strCache>
                <c:ptCount val="1"/>
                <c:pt idx="0">
                  <c:v>住宅新築資金等貸付特別会計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0.17</c:v>
                </c:pt>
              </c:numCache>
            </c:numRef>
          </c:val>
          <c:extLst>
            <c:ext xmlns:c16="http://schemas.microsoft.com/office/drawing/2014/chart" uri="{C3380CC4-5D6E-409C-BE32-E72D297353CC}">
              <c16:uniqueId val="{00000005-1F5A-48FE-81C9-616C9C8494A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0.91</c:v>
                </c:pt>
                <c:pt idx="2">
                  <c:v>#N/A</c:v>
                </c:pt>
                <c:pt idx="3">
                  <c:v>1.27</c:v>
                </c:pt>
                <c:pt idx="4">
                  <c:v>#N/A</c:v>
                </c:pt>
                <c:pt idx="5">
                  <c:v>0.7</c:v>
                </c:pt>
                <c:pt idx="6">
                  <c:v>#N/A</c:v>
                </c:pt>
                <c:pt idx="7">
                  <c:v>0.54</c:v>
                </c:pt>
                <c:pt idx="8">
                  <c:v>#N/A</c:v>
                </c:pt>
                <c:pt idx="9">
                  <c:v>0.78</c:v>
                </c:pt>
              </c:numCache>
            </c:numRef>
          </c:val>
          <c:extLst>
            <c:ext xmlns:c16="http://schemas.microsoft.com/office/drawing/2014/chart" uri="{C3380CC4-5D6E-409C-BE32-E72D297353CC}">
              <c16:uniqueId val="{00000006-1F5A-48FE-81C9-616C9C8494A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4.99</c:v>
                </c:pt>
                <c:pt idx="2">
                  <c:v>#N/A</c:v>
                </c:pt>
                <c:pt idx="3">
                  <c:v>5.66</c:v>
                </c:pt>
                <c:pt idx="4">
                  <c:v>#N/A</c:v>
                </c:pt>
                <c:pt idx="5">
                  <c:v>0.02</c:v>
                </c:pt>
                <c:pt idx="6">
                  <c:v>#N/A</c:v>
                </c:pt>
                <c:pt idx="7">
                  <c:v>0.98</c:v>
                </c:pt>
                <c:pt idx="8">
                  <c:v>#N/A</c:v>
                </c:pt>
                <c:pt idx="9">
                  <c:v>0.95</c:v>
                </c:pt>
              </c:numCache>
            </c:numRef>
          </c:val>
          <c:extLst>
            <c:ext xmlns:c16="http://schemas.microsoft.com/office/drawing/2014/chart" uri="{C3380CC4-5D6E-409C-BE32-E72D297353CC}">
              <c16:uniqueId val="{00000007-1F5A-48FE-81C9-616C9C8494A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6.01</c:v>
                </c:pt>
                <c:pt idx="2">
                  <c:v>#N/A</c:v>
                </c:pt>
                <c:pt idx="3">
                  <c:v>1.85</c:v>
                </c:pt>
                <c:pt idx="4">
                  <c:v>#N/A</c:v>
                </c:pt>
                <c:pt idx="5">
                  <c:v>4.54</c:v>
                </c:pt>
                <c:pt idx="6">
                  <c:v>#N/A</c:v>
                </c:pt>
                <c:pt idx="7">
                  <c:v>7.66</c:v>
                </c:pt>
                <c:pt idx="8">
                  <c:v>#N/A</c:v>
                </c:pt>
                <c:pt idx="9">
                  <c:v>5.63</c:v>
                </c:pt>
              </c:numCache>
            </c:numRef>
          </c:val>
          <c:extLst>
            <c:ext xmlns:c16="http://schemas.microsoft.com/office/drawing/2014/chart" uri="{C3380CC4-5D6E-409C-BE32-E72D297353CC}">
              <c16:uniqueId val="{00000008-1F5A-48FE-81C9-616C9C8494A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10.92</c:v>
                </c:pt>
                <c:pt idx="2">
                  <c:v>#N/A</c:v>
                </c:pt>
                <c:pt idx="3">
                  <c:v>12.77</c:v>
                </c:pt>
                <c:pt idx="4">
                  <c:v>#N/A</c:v>
                </c:pt>
                <c:pt idx="5">
                  <c:v>13.98</c:v>
                </c:pt>
                <c:pt idx="6">
                  <c:v>#N/A</c:v>
                </c:pt>
                <c:pt idx="7">
                  <c:v>14.94</c:v>
                </c:pt>
                <c:pt idx="8">
                  <c:v>#N/A</c:v>
                </c:pt>
                <c:pt idx="9">
                  <c:v>15.95</c:v>
                </c:pt>
              </c:numCache>
            </c:numRef>
          </c:val>
          <c:extLst>
            <c:ext xmlns:c16="http://schemas.microsoft.com/office/drawing/2014/chart" uri="{C3380CC4-5D6E-409C-BE32-E72D297353CC}">
              <c16:uniqueId val="{00000009-1F5A-48FE-81C9-616C9C8494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380</c:v>
                </c:pt>
                <c:pt idx="5">
                  <c:v>389</c:v>
                </c:pt>
                <c:pt idx="8">
                  <c:v>395</c:v>
                </c:pt>
                <c:pt idx="11">
                  <c:v>394</c:v>
                </c:pt>
                <c:pt idx="14">
                  <c:v>393</c:v>
                </c:pt>
              </c:numCache>
            </c:numRef>
          </c:val>
          <c:extLst>
            <c:ext xmlns:c16="http://schemas.microsoft.com/office/drawing/2014/chart" uri="{C3380CC4-5D6E-409C-BE32-E72D297353CC}">
              <c16:uniqueId val="{00000000-F9B6-4A3A-996D-C4942F7A01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B6-4A3A-996D-C4942F7A01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c:v>
                </c:pt>
                <c:pt idx="3">
                  <c:v>8</c:v>
                </c:pt>
                <c:pt idx="6">
                  <c:v>8</c:v>
                </c:pt>
                <c:pt idx="9">
                  <c:v>8</c:v>
                </c:pt>
                <c:pt idx="12">
                  <c:v>8</c:v>
                </c:pt>
              </c:numCache>
            </c:numRef>
          </c:val>
          <c:extLst>
            <c:ext xmlns:c16="http://schemas.microsoft.com/office/drawing/2014/chart" uri="{C3380CC4-5D6E-409C-BE32-E72D297353CC}">
              <c16:uniqueId val="{00000002-F9B6-4A3A-996D-C4942F7A01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c:v>
                </c:pt>
                <c:pt idx="3">
                  <c:v>28</c:v>
                </c:pt>
                <c:pt idx="6">
                  <c:v>32</c:v>
                </c:pt>
                <c:pt idx="9">
                  <c:v>32</c:v>
                </c:pt>
                <c:pt idx="12">
                  <c:v>33</c:v>
                </c:pt>
              </c:numCache>
            </c:numRef>
          </c:val>
          <c:extLst>
            <c:ext xmlns:c16="http://schemas.microsoft.com/office/drawing/2014/chart" uri="{C3380CC4-5D6E-409C-BE32-E72D297353CC}">
              <c16:uniqueId val="{00000003-F9B6-4A3A-996D-C4942F7A01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220</c:v>
                </c:pt>
                <c:pt idx="3">
                  <c:v>238</c:v>
                </c:pt>
                <c:pt idx="6">
                  <c:v>246</c:v>
                </c:pt>
                <c:pt idx="9">
                  <c:v>257</c:v>
                </c:pt>
                <c:pt idx="12">
                  <c:v>269</c:v>
                </c:pt>
              </c:numCache>
            </c:numRef>
          </c:val>
          <c:extLst>
            <c:ext xmlns:c16="http://schemas.microsoft.com/office/drawing/2014/chart" uri="{C3380CC4-5D6E-409C-BE32-E72D297353CC}">
              <c16:uniqueId val="{00000004-F9B6-4A3A-996D-C4942F7A01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B6-4A3A-996D-C4942F7A01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B6-4A3A-996D-C4942F7A01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382</c:v>
                </c:pt>
                <c:pt idx="3">
                  <c:v>408</c:v>
                </c:pt>
                <c:pt idx="6">
                  <c:v>427</c:v>
                </c:pt>
                <c:pt idx="9">
                  <c:v>360</c:v>
                </c:pt>
                <c:pt idx="12">
                  <c:v>340</c:v>
                </c:pt>
              </c:numCache>
            </c:numRef>
          </c:val>
          <c:extLst>
            <c:ext xmlns:c16="http://schemas.microsoft.com/office/drawing/2014/chart" uri="{C3380CC4-5D6E-409C-BE32-E72D297353CC}">
              <c16:uniqueId val="{00000007-F9B6-4A3A-996D-C4942F7A01E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252</c:v>
                </c:pt>
                <c:pt idx="2">
                  <c:v>#N/A</c:v>
                </c:pt>
                <c:pt idx="3">
                  <c:v>#N/A</c:v>
                </c:pt>
                <c:pt idx="4">
                  <c:v>293</c:v>
                </c:pt>
                <c:pt idx="5">
                  <c:v>#N/A</c:v>
                </c:pt>
                <c:pt idx="6">
                  <c:v>#N/A</c:v>
                </c:pt>
                <c:pt idx="7">
                  <c:v>318</c:v>
                </c:pt>
                <c:pt idx="8">
                  <c:v>#N/A</c:v>
                </c:pt>
                <c:pt idx="9">
                  <c:v>#N/A</c:v>
                </c:pt>
                <c:pt idx="10">
                  <c:v>263</c:v>
                </c:pt>
                <c:pt idx="11">
                  <c:v>#N/A</c:v>
                </c:pt>
                <c:pt idx="12">
                  <c:v>#N/A</c:v>
                </c:pt>
                <c:pt idx="13">
                  <c:v>257</c:v>
                </c:pt>
                <c:pt idx="14">
                  <c:v>#N/A</c:v>
                </c:pt>
              </c:numCache>
            </c:numRef>
          </c:val>
          <c:smooth val="0"/>
          <c:extLst>
            <c:ext xmlns:c16="http://schemas.microsoft.com/office/drawing/2014/chart" uri="{C3380CC4-5D6E-409C-BE32-E72D297353CC}">
              <c16:uniqueId val="{00000008-F9B6-4A3A-996D-C4942F7A01E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4777</c:v>
                </c:pt>
                <c:pt idx="5">
                  <c:v>4677</c:v>
                </c:pt>
                <c:pt idx="8">
                  <c:v>4575</c:v>
                </c:pt>
                <c:pt idx="11">
                  <c:v>4454</c:v>
                </c:pt>
                <c:pt idx="14">
                  <c:v>4397</c:v>
                </c:pt>
              </c:numCache>
            </c:numRef>
          </c:val>
          <c:extLst>
            <c:ext xmlns:c16="http://schemas.microsoft.com/office/drawing/2014/chart" uri="{C3380CC4-5D6E-409C-BE32-E72D297353CC}">
              <c16:uniqueId val="{00000000-BEFA-45C0-AA20-9376134975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44</c:v>
                </c:pt>
                <c:pt idx="5">
                  <c:v>32</c:v>
                </c:pt>
                <c:pt idx="8">
                  <c:v>22</c:v>
                </c:pt>
                <c:pt idx="11">
                  <c:v>13</c:v>
                </c:pt>
                <c:pt idx="14">
                  <c:v>5</c:v>
                </c:pt>
              </c:numCache>
            </c:numRef>
          </c:val>
          <c:extLst>
            <c:ext xmlns:c16="http://schemas.microsoft.com/office/drawing/2014/chart" uri="{C3380CC4-5D6E-409C-BE32-E72D297353CC}">
              <c16:uniqueId val="{00000001-BEFA-45C0-AA20-9376134975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5255</c:v>
                </c:pt>
                <c:pt idx="5">
                  <c:v>5314</c:v>
                </c:pt>
                <c:pt idx="8">
                  <c:v>5417</c:v>
                </c:pt>
                <c:pt idx="11">
                  <c:v>5289</c:v>
                </c:pt>
                <c:pt idx="14">
                  <c:v>5412</c:v>
                </c:pt>
              </c:numCache>
            </c:numRef>
          </c:val>
          <c:extLst>
            <c:ext xmlns:c16="http://schemas.microsoft.com/office/drawing/2014/chart" uri="{C3380CC4-5D6E-409C-BE32-E72D297353CC}">
              <c16:uniqueId val="{00000002-BEFA-45C0-AA20-9376134975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FA-45C0-AA20-9376134975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FA-45C0-AA20-9376134975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5-BEFA-45C0-AA20-9376134975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831</c:v>
                </c:pt>
                <c:pt idx="3">
                  <c:v>838</c:v>
                </c:pt>
                <c:pt idx="6">
                  <c:v>866</c:v>
                </c:pt>
                <c:pt idx="9">
                  <c:v>797</c:v>
                </c:pt>
                <c:pt idx="12">
                  <c:v>786</c:v>
                </c:pt>
              </c:numCache>
            </c:numRef>
          </c:val>
          <c:extLst>
            <c:ext xmlns:c16="http://schemas.microsoft.com/office/drawing/2014/chart" uri="{C3380CC4-5D6E-409C-BE32-E72D297353CC}">
              <c16:uniqueId val="{00000006-BEFA-45C0-AA20-9376134975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238</c:v>
                </c:pt>
                <c:pt idx="3">
                  <c:v>220</c:v>
                </c:pt>
                <c:pt idx="6">
                  <c:v>201</c:v>
                </c:pt>
                <c:pt idx="9">
                  <c:v>176</c:v>
                </c:pt>
                <c:pt idx="12">
                  <c:v>177</c:v>
                </c:pt>
              </c:numCache>
            </c:numRef>
          </c:val>
          <c:extLst>
            <c:ext xmlns:c16="http://schemas.microsoft.com/office/drawing/2014/chart" uri="{C3380CC4-5D6E-409C-BE32-E72D297353CC}">
              <c16:uniqueId val="{00000007-BEFA-45C0-AA20-9376134975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3654</c:v>
                </c:pt>
                <c:pt idx="3">
                  <c:v>3636</c:v>
                </c:pt>
                <c:pt idx="6">
                  <c:v>3526</c:v>
                </c:pt>
                <c:pt idx="9">
                  <c:v>3437</c:v>
                </c:pt>
                <c:pt idx="12">
                  <c:v>3349</c:v>
                </c:pt>
              </c:numCache>
            </c:numRef>
          </c:val>
          <c:extLst>
            <c:ext xmlns:c16="http://schemas.microsoft.com/office/drawing/2014/chart" uri="{C3380CC4-5D6E-409C-BE32-E72D297353CC}">
              <c16:uniqueId val="{00000008-BEFA-45C0-AA20-9376134975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84</c:v>
                </c:pt>
                <c:pt idx="3">
                  <c:v>76</c:v>
                </c:pt>
                <c:pt idx="6">
                  <c:v>68</c:v>
                </c:pt>
                <c:pt idx="9">
                  <c:v>60</c:v>
                </c:pt>
                <c:pt idx="12">
                  <c:v>52</c:v>
                </c:pt>
              </c:numCache>
            </c:numRef>
          </c:val>
          <c:extLst>
            <c:ext xmlns:c16="http://schemas.microsoft.com/office/drawing/2014/chart" uri="{C3380CC4-5D6E-409C-BE32-E72D297353CC}">
              <c16:uniqueId val="{00000009-BEFA-45C0-AA20-9376134975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3004</c:v>
                </c:pt>
                <c:pt idx="3">
                  <c:v>2723</c:v>
                </c:pt>
                <c:pt idx="6">
                  <c:v>2515</c:v>
                </c:pt>
                <c:pt idx="9">
                  <c:v>2274</c:v>
                </c:pt>
                <c:pt idx="12">
                  <c:v>2200</c:v>
                </c:pt>
              </c:numCache>
            </c:numRef>
          </c:val>
          <c:extLst>
            <c:ext xmlns:c16="http://schemas.microsoft.com/office/drawing/2014/chart" uri="{C3380CC4-5D6E-409C-BE32-E72D297353CC}">
              <c16:uniqueId val="{0000000A-BEFA-45C0-AA20-9376134975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EFA-45C0-AA20-9376134975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2284</c:v>
                </c:pt>
                <c:pt idx="1">
                  <c:v>2186</c:v>
                </c:pt>
                <c:pt idx="2">
                  <c:v>2188</c:v>
                </c:pt>
              </c:numCache>
            </c:numRef>
          </c:val>
          <c:extLst>
            <c:ext xmlns:c16="http://schemas.microsoft.com/office/drawing/2014/chart" uri="{C3380CC4-5D6E-409C-BE32-E72D297353CC}">
              <c16:uniqueId val="{00000000-9465-4B20-974F-35D4DDF20D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178</c:v>
                </c:pt>
                <c:pt idx="1">
                  <c:v>178</c:v>
                </c:pt>
                <c:pt idx="2">
                  <c:v>305</c:v>
                </c:pt>
              </c:numCache>
            </c:numRef>
          </c:val>
          <c:extLst>
            <c:ext xmlns:c16="http://schemas.microsoft.com/office/drawing/2014/chart" uri="{C3380CC4-5D6E-409C-BE32-E72D297353CC}">
              <c16:uniqueId val="{00000001-9465-4B20-974F-35D4DDF20D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2424</c:v>
                </c:pt>
                <c:pt idx="1">
                  <c:v>2420</c:v>
                </c:pt>
                <c:pt idx="2">
                  <c:v>2414</c:v>
                </c:pt>
              </c:numCache>
            </c:numRef>
          </c:val>
          <c:extLst>
            <c:ext xmlns:c16="http://schemas.microsoft.com/office/drawing/2014/chart" uri="{C3380CC4-5D6E-409C-BE32-E72D297353CC}">
              <c16:uniqueId val="{00000002-9465-4B20-974F-35D4DDF20D8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tx1"/>
              </a:solidFill>
              <a:effectLst/>
              <a:latin typeface="+mn-lt"/>
              <a:ea typeface="+mn-ea"/>
              <a:cs typeface="+mn-cs"/>
            </a:rPr>
            <a:t>一般事業債（</a:t>
          </a:r>
          <a:r>
            <a:rPr kumimoji="1" lang="en-US" altLang="ja-JP" sz="1100" b="0" i="0" baseline="0">
              <a:solidFill>
                <a:schemeClr val="tx1"/>
              </a:solidFill>
              <a:effectLst/>
              <a:latin typeface="+mn-lt"/>
              <a:ea typeface="+mn-ea"/>
              <a:cs typeface="+mn-cs"/>
            </a:rPr>
            <a:t>H16</a:t>
          </a:r>
          <a:r>
            <a:rPr kumimoji="1" lang="ja-JP" altLang="en-US" sz="1100" b="0" i="0" baseline="0">
              <a:solidFill>
                <a:schemeClr val="tx1"/>
              </a:solidFill>
              <a:effectLst/>
              <a:latin typeface="+mn-lt"/>
              <a:ea typeface="+mn-ea"/>
              <a:cs typeface="+mn-cs"/>
            </a:rPr>
            <a:t>借入）の償還が終わったことに加え、新たな借入額が償還額を下回ったことから</a:t>
          </a:r>
          <a:r>
            <a:rPr kumimoji="1" lang="ja-JP" altLang="ja-JP" sz="1100" b="0" i="0" baseline="0">
              <a:solidFill>
                <a:schemeClr val="tx1"/>
              </a:solidFill>
              <a:effectLst/>
              <a:latin typeface="+mn-lt"/>
              <a:ea typeface="+mn-ea"/>
              <a:cs typeface="+mn-cs"/>
            </a:rPr>
            <a:t>元利償還金が</a:t>
          </a:r>
          <a:r>
            <a:rPr kumimoji="1" lang="ja-JP" altLang="en-US" sz="1100" b="0" i="0" baseline="0">
              <a:solidFill>
                <a:schemeClr val="tx1"/>
              </a:solidFill>
              <a:effectLst/>
              <a:latin typeface="+mn-lt"/>
              <a:ea typeface="+mn-ea"/>
              <a:cs typeface="+mn-cs"/>
            </a:rPr>
            <a:t>減少</a:t>
          </a:r>
          <a:r>
            <a:rPr kumimoji="1" lang="ja-JP" altLang="ja-JP" sz="1100" b="0" i="0" baseline="0">
              <a:solidFill>
                <a:schemeClr val="tx1"/>
              </a:solidFill>
              <a:effectLst/>
              <a:latin typeface="+mn-lt"/>
              <a:ea typeface="+mn-ea"/>
              <a:cs typeface="+mn-cs"/>
            </a:rPr>
            <a:t>した。臨時財政対策債</a:t>
          </a:r>
          <a:r>
            <a:rPr kumimoji="1" lang="ja-JP" altLang="en-US" sz="1100" b="0" i="0" baseline="0">
              <a:solidFill>
                <a:schemeClr val="tx1"/>
              </a:solidFill>
              <a:effectLst/>
              <a:latin typeface="+mn-lt"/>
              <a:ea typeface="+mn-ea"/>
              <a:cs typeface="+mn-cs"/>
            </a:rPr>
            <a:t>の発行</a:t>
          </a:r>
          <a:r>
            <a:rPr kumimoji="1" lang="ja-JP" altLang="ja-JP" sz="1100" b="0" i="0" baseline="0">
              <a:solidFill>
                <a:schemeClr val="tx1"/>
              </a:solidFill>
              <a:effectLst/>
              <a:latin typeface="+mn-lt"/>
              <a:ea typeface="+mn-ea"/>
              <a:cs typeface="+mn-cs"/>
            </a:rPr>
            <a:t>及び</a:t>
          </a:r>
          <a:r>
            <a:rPr kumimoji="1" lang="ja-JP" altLang="en-US" sz="1100" b="0" i="0" baseline="0">
              <a:solidFill>
                <a:schemeClr val="tx1"/>
              </a:solidFill>
              <a:effectLst/>
              <a:latin typeface="+mn-lt"/>
              <a:ea typeface="+mn-ea"/>
              <a:cs typeface="+mn-cs"/>
            </a:rPr>
            <a:t>施設の老朽化に伴い</a:t>
          </a:r>
          <a:r>
            <a:rPr kumimoji="1" lang="ja-JP" altLang="ja-JP" sz="1100" b="0" i="0" baseline="0">
              <a:solidFill>
                <a:schemeClr val="tx1"/>
              </a:solidFill>
              <a:effectLst/>
              <a:latin typeface="+mn-lt"/>
              <a:ea typeface="+mn-ea"/>
              <a:cs typeface="+mn-cs"/>
            </a:rPr>
            <a:t>学校教育施設整備に係る地方債の発行が継続していることから、今後</a:t>
          </a:r>
          <a:r>
            <a:rPr kumimoji="1" lang="ja-JP" altLang="en-US" sz="1100" b="0" i="0" baseline="0">
              <a:solidFill>
                <a:schemeClr val="tx1"/>
              </a:solidFill>
              <a:effectLst/>
              <a:latin typeface="+mn-lt"/>
              <a:ea typeface="+mn-ea"/>
              <a:cs typeface="+mn-cs"/>
            </a:rPr>
            <a:t>は</a:t>
          </a:r>
          <a:r>
            <a:rPr kumimoji="1" lang="ja-JP" altLang="ja-JP" sz="1100" b="0" i="0" baseline="0">
              <a:solidFill>
                <a:schemeClr val="tx1"/>
              </a:solidFill>
              <a:effectLst/>
              <a:latin typeface="+mn-lt"/>
              <a:ea typeface="+mn-ea"/>
              <a:cs typeface="+mn-cs"/>
            </a:rPr>
            <a:t>増加傾向で推移すると見込まれる。</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公営企業債の元利償還金に対する繰入金は、平成</a:t>
          </a:r>
          <a:r>
            <a:rPr kumimoji="1" lang="en-US" altLang="ja-JP" sz="1100" b="0" i="0" baseline="0">
              <a:solidFill>
                <a:schemeClr val="tx1"/>
              </a:solidFill>
              <a:effectLst/>
              <a:latin typeface="+mn-lt"/>
              <a:ea typeface="+mn-ea"/>
              <a:cs typeface="+mn-cs"/>
            </a:rPr>
            <a:t>28</a:t>
          </a:r>
          <a:r>
            <a:rPr kumimoji="1" lang="ja-JP" altLang="ja-JP" sz="1100" b="0" i="0" baseline="0">
              <a:solidFill>
                <a:schemeClr val="tx1"/>
              </a:solidFill>
              <a:effectLst/>
              <a:latin typeface="+mn-lt"/>
              <a:ea typeface="+mn-ea"/>
              <a:cs typeface="+mn-cs"/>
            </a:rPr>
            <a:t>年度決算では企業債を繰上償還したため減少したが、増加傾向で推移を続けている。今後も下水道事業の実施に伴い地方債の新規発行は続くため、繰上償還を行うなど、公債費の適正化に努める。</a:t>
          </a:r>
          <a:endParaRPr lang="ja-JP" altLang="ja-JP" sz="1400">
            <a:solidFill>
              <a:schemeClr val="tx1"/>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減債基金残高のうち、実質公債費比率の算定に用いる満期一括償還地方債の償還の財源として積み立てた額はない。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tx1"/>
              </a:solidFill>
              <a:effectLst/>
              <a:latin typeface="+mn-lt"/>
              <a:ea typeface="+mn-ea"/>
              <a:cs typeface="+mn-cs"/>
            </a:rPr>
            <a:t>実質公債費比率は類似団体と比較して高いものの、地方債の発行を抑制してきた結果、将来負担額は低下している。今後は、実質公債費比率についても低下してくるものと想定される。</a:t>
          </a:r>
          <a:endParaRPr lang="ja-JP" altLang="ja-JP" sz="1400">
            <a:solidFill>
              <a:schemeClr val="tx1"/>
            </a:solidFill>
            <a:effectLst/>
          </a:endParaRPr>
        </a:p>
        <a:p>
          <a:r>
            <a:rPr kumimoji="1" lang="ja-JP" altLang="ja-JP" sz="1100" b="0" i="0" baseline="0">
              <a:solidFill>
                <a:schemeClr val="tx1"/>
              </a:solidFill>
              <a:effectLst/>
              <a:latin typeface="+mn-lt"/>
              <a:ea typeface="+mn-ea"/>
              <a:cs typeface="+mn-cs"/>
            </a:rPr>
            <a:t>　なお、将来負担額に対する充当可能財源が確保されているため、将来負担比率の数値は算定されない</a:t>
          </a:r>
          <a:r>
            <a:rPr kumimoji="1" lang="ja-JP" altLang="en-US" sz="1100" b="0" i="0" baseline="0">
              <a:solidFill>
                <a:schemeClr val="tx1"/>
              </a:solidFill>
              <a:effectLst/>
              <a:latin typeface="+mn-lt"/>
              <a:ea typeface="+mn-ea"/>
              <a:cs typeface="+mn-cs"/>
            </a:rPr>
            <a:t>。</a:t>
          </a:r>
          <a:endParaRPr lang="ja-JP" altLang="ja-JP" sz="14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群馬県榛東村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複合施設</a:t>
          </a:r>
          <a:r>
            <a:rPr kumimoji="1" lang="ja-JP" altLang="ja-JP" sz="1100" b="0" i="0" baseline="0">
              <a:solidFill>
                <a:schemeClr val="dk1"/>
              </a:solidFill>
              <a:effectLst/>
              <a:latin typeface="+mn-lt"/>
              <a:ea typeface="+mn-ea"/>
              <a:cs typeface="+mn-cs"/>
            </a:rPr>
            <a:t>の計画</a:t>
          </a:r>
          <a:r>
            <a:rPr kumimoji="1" lang="ja-JP" altLang="en-US" sz="1100" b="0" i="0" baseline="0">
              <a:solidFill>
                <a:schemeClr val="dk1"/>
              </a:solidFill>
              <a:effectLst/>
              <a:latin typeface="+mn-lt"/>
              <a:ea typeface="+mn-ea"/>
              <a:cs typeface="+mn-cs"/>
            </a:rPr>
            <a:t>作成</a:t>
          </a:r>
          <a:r>
            <a:rPr kumimoji="1" lang="ja-JP" altLang="ja-JP" sz="1100" b="0" i="0" baseline="0">
              <a:solidFill>
                <a:schemeClr val="dk1"/>
              </a:solidFill>
              <a:effectLst/>
              <a:latin typeface="+mn-lt"/>
              <a:ea typeface="+mn-ea"/>
              <a:cs typeface="+mn-cs"/>
            </a:rPr>
            <a:t>や</a:t>
          </a:r>
          <a:r>
            <a:rPr kumimoji="1" lang="ja-JP" altLang="en-US" sz="1100" b="0" i="0" baseline="0">
              <a:solidFill>
                <a:schemeClr val="dk1"/>
              </a:solidFill>
              <a:effectLst/>
              <a:latin typeface="+mn-lt"/>
              <a:ea typeface="+mn-ea"/>
              <a:cs typeface="+mn-cs"/>
            </a:rPr>
            <a:t>建築</a:t>
          </a:r>
          <a:r>
            <a:rPr kumimoji="1" lang="ja-JP" altLang="ja-JP" sz="1100" b="0" i="0" baseline="0">
              <a:solidFill>
                <a:schemeClr val="dk1"/>
              </a:solidFill>
              <a:effectLst/>
              <a:latin typeface="+mn-lt"/>
              <a:ea typeface="+mn-ea"/>
              <a:cs typeface="+mn-cs"/>
            </a:rPr>
            <a:t>工事の財源として</a:t>
          </a:r>
          <a:r>
            <a:rPr kumimoji="1" lang="en-US" altLang="ja-JP" sz="1100" b="0" i="0" baseline="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積立て</a:t>
          </a:r>
          <a:r>
            <a:rPr kumimoji="1" lang="ja-JP" altLang="ja-JP" sz="1100">
              <a:solidFill>
                <a:schemeClr val="dk1"/>
              </a:solidFill>
              <a:effectLst/>
              <a:latin typeface="+mn-lt"/>
              <a:ea typeface="+mn-ea"/>
              <a:cs typeface="+mn-cs"/>
            </a:rPr>
            <a:t>したこと、</a:t>
          </a:r>
          <a:r>
            <a:rPr kumimoji="1" lang="ja-JP" altLang="en-US" sz="1100">
              <a:solidFill>
                <a:schemeClr val="dk1"/>
              </a:solidFill>
              <a:effectLst/>
              <a:latin typeface="+mn-lt"/>
              <a:ea typeface="+mn-ea"/>
              <a:cs typeface="+mn-cs"/>
            </a:rPr>
            <a:t>実質収支額の黒字により</a:t>
          </a:r>
          <a:r>
            <a:rPr kumimoji="1" lang="ja-JP" altLang="ja-JP" sz="1100">
              <a:solidFill>
                <a:schemeClr val="dk1"/>
              </a:solidFill>
              <a:effectLst/>
              <a:latin typeface="+mn-lt"/>
              <a:ea typeface="+mn-ea"/>
              <a:cs typeface="+mn-cs"/>
            </a:rPr>
            <a:t>決算剰余金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減債基金</a:t>
          </a:r>
          <a:r>
            <a:rPr kumimoji="1" lang="ja-JP" altLang="en-US" sz="1100">
              <a:solidFill>
                <a:schemeClr val="dk1"/>
              </a:solidFill>
              <a:effectLst/>
              <a:latin typeface="+mn-lt"/>
              <a:ea typeface="+mn-ea"/>
              <a:cs typeface="+mn-cs"/>
            </a:rPr>
            <a:t>に</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積立てた</a:t>
          </a:r>
          <a:r>
            <a:rPr kumimoji="1" lang="ja-JP" altLang="ja-JP" sz="1100">
              <a:solidFill>
                <a:schemeClr val="dk1"/>
              </a:solidFill>
              <a:effectLst/>
              <a:latin typeface="+mn-lt"/>
              <a:ea typeface="+mn-ea"/>
              <a:cs typeface="+mn-cs"/>
            </a:rPr>
            <a:t>こと</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どにより、基金全体としては</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複合施設</a:t>
          </a:r>
          <a:r>
            <a:rPr kumimoji="1" lang="ja-JP" altLang="ja-JP" sz="1100" b="0" i="0" baseline="0">
              <a:solidFill>
                <a:schemeClr val="dk1"/>
              </a:solidFill>
              <a:effectLst/>
              <a:latin typeface="+mn-lt"/>
              <a:ea typeface="+mn-ea"/>
              <a:cs typeface="+mn-cs"/>
            </a:rPr>
            <a:t>の整備に向けて、教育施設整備基金への積立を行っていく。</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○農業用水維持管理基金：農業用水に係る給水施設の維持管理</a:t>
          </a:r>
          <a:endParaRPr lang="ja-JP" altLang="ja-JP" sz="1400">
            <a:effectLst/>
          </a:endParaRPr>
        </a:p>
        <a:p>
          <a:r>
            <a:rPr kumimoji="1" lang="ja-JP" altLang="ja-JP" sz="1100">
              <a:solidFill>
                <a:schemeClr val="dk1"/>
              </a:solidFill>
              <a:effectLst/>
              <a:latin typeface="+mn-lt"/>
              <a:ea typeface="+mn-ea"/>
              <a:cs typeface="+mn-cs"/>
            </a:rPr>
            <a:t>　○教育施設整備基金：教育施設等の整備</a:t>
          </a:r>
          <a:endParaRPr lang="ja-JP" altLang="ja-JP" sz="1400">
            <a:effectLst/>
          </a:endParaRPr>
        </a:p>
        <a:p>
          <a:r>
            <a:rPr kumimoji="1" lang="ja-JP" altLang="ja-JP" sz="1100">
              <a:solidFill>
                <a:schemeClr val="dk1"/>
              </a:solidFill>
              <a:effectLst/>
              <a:latin typeface="+mn-lt"/>
              <a:ea typeface="+mn-ea"/>
              <a:cs typeface="+mn-cs"/>
            </a:rPr>
            <a:t>　○社会福祉施設整備基金：社会福祉施設の整備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○農業用水維持管理基金：運用利子として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百万円積み立てた一方で、給水施設の更新計画や改修工事の財源として</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百万円を取崩したため減少した。</a:t>
          </a:r>
          <a:endParaRPr lang="ja-JP" altLang="ja-JP" sz="1400">
            <a:effectLst/>
          </a:endParaRPr>
        </a:p>
        <a:p>
          <a:r>
            <a:rPr kumimoji="1" lang="ja-JP" altLang="ja-JP" sz="1100">
              <a:solidFill>
                <a:schemeClr val="dk1"/>
              </a:solidFill>
              <a:effectLst/>
              <a:latin typeface="+mn-lt"/>
              <a:ea typeface="+mn-ea"/>
              <a:cs typeface="+mn-cs"/>
            </a:rPr>
            <a:t>　○教育施設整備基金：</a:t>
          </a:r>
          <a:r>
            <a:rPr kumimoji="1" lang="ja-JP" altLang="ja-JP" sz="1100" b="0" i="0" baseline="0">
              <a:solidFill>
                <a:schemeClr val="dk1"/>
              </a:solidFill>
              <a:effectLst/>
              <a:latin typeface="+mn-lt"/>
              <a:ea typeface="+mn-ea"/>
              <a:cs typeface="+mn-cs"/>
            </a:rPr>
            <a:t>施設整備の計画に向け、</a:t>
          </a:r>
          <a:r>
            <a:rPr kumimoji="1" lang="en-US" altLang="ja-JP" sz="1100" b="0" i="0" baseline="0">
              <a:solidFill>
                <a:schemeClr val="dk1"/>
              </a:solidFill>
              <a:effectLst/>
              <a:latin typeface="+mn-lt"/>
              <a:ea typeface="+mn-ea"/>
              <a:cs typeface="+mn-cs"/>
            </a:rPr>
            <a:t>61</a:t>
          </a:r>
          <a:r>
            <a:rPr kumimoji="1" lang="ja-JP" altLang="ja-JP" sz="1100" b="0" i="0" baseline="0">
              <a:solidFill>
                <a:schemeClr val="dk1"/>
              </a:solidFill>
              <a:effectLst/>
              <a:latin typeface="+mn-lt"/>
              <a:ea typeface="+mn-ea"/>
              <a:cs typeface="+mn-cs"/>
            </a:rPr>
            <a:t>百万円を積み立てた。</a:t>
          </a:r>
          <a:endParaRPr lang="ja-JP" altLang="ja-JP" sz="1400">
            <a:effectLst/>
          </a:endParaRPr>
        </a:p>
        <a:p>
          <a:r>
            <a:rPr kumimoji="1" lang="ja-JP" altLang="ja-JP" sz="1100">
              <a:solidFill>
                <a:schemeClr val="dk1"/>
              </a:solidFill>
              <a:effectLst/>
              <a:latin typeface="+mn-lt"/>
              <a:ea typeface="+mn-ea"/>
              <a:cs typeface="+mn-cs"/>
            </a:rPr>
            <a:t>　○特定防衛施設周辺整備調整交付金事業基金：</a:t>
          </a:r>
          <a:r>
            <a:rPr kumimoji="1" lang="ja-JP" altLang="ja-JP" sz="1100" b="0" i="0" baseline="0">
              <a:solidFill>
                <a:schemeClr val="dk1"/>
              </a:solidFill>
              <a:effectLst/>
              <a:latin typeface="+mn-lt"/>
              <a:ea typeface="+mn-ea"/>
              <a:cs typeface="+mn-cs"/>
            </a:rPr>
            <a:t>事業の財源として取崩</a:t>
          </a:r>
          <a:r>
            <a:rPr kumimoji="1" lang="ja-JP" altLang="en-US" sz="1100" b="0" i="0" baseline="0">
              <a:solidFill>
                <a:schemeClr val="dk1"/>
              </a:solidFill>
              <a:effectLst/>
              <a:latin typeface="+mn-lt"/>
              <a:ea typeface="+mn-ea"/>
              <a:cs typeface="+mn-cs"/>
            </a:rPr>
            <a:t>しを行ったが、次年度以降に備え積立ても行ったことから現状を維持している。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○農業用水維持管理基金：策定した計画に基づき、更新を行っていく予定のため、減少していく見込みである。</a:t>
          </a:r>
          <a:endParaRPr lang="ja-JP" altLang="ja-JP" sz="1400">
            <a:effectLst/>
          </a:endParaRPr>
        </a:p>
        <a:p>
          <a:r>
            <a:rPr kumimoji="1" lang="ja-JP" altLang="ja-JP" sz="1100">
              <a:solidFill>
                <a:schemeClr val="dk1"/>
              </a:solidFill>
              <a:effectLst/>
              <a:latin typeface="+mn-lt"/>
              <a:ea typeface="+mn-ea"/>
              <a:cs typeface="+mn-cs"/>
            </a:rPr>
            <a:t>　○教育施設整備基金：今後予定している</a:t>
          </a:r>
          <a:r>
            <a:rPr kumimoji="1" lang="ja-JP" altLang="en-US" sz="1100">
              <a:solidFill>
                <a:schemeClr val="dk1"/>
              </a:solidFill>
              <a:effectLst/>
              <a:latin typeface="+mn-lt"/>
              <a:ea typeface="+mn-ea"/>
              <a:cs typeface="+mn-cs"/>
            </a:rPr>
            <a:t>複合施設</a:t>
          </a:r>
          <a:r>
            <a:rPr kumimoji="1" lang="ja-JP" altLang="ja-JP" sz="1100">
              <a:solidFill>
                <a:schemeClr val="dk1"/>
              </a:solidFill>
              <a:effectLst/>
              <a:latin typeface="+mn-lt"/>
              <a:ea typeface="+mn-ea"/>
              <a:cs typeface="+mn-cs"/>
            </a:rPr>
            <a:t>の整備に向け、積立を続けていく予定である。</a:t>
          </a:r>
          <a:endParaRPr lang="ja-JP" altLang="ja-JP" sz="1400">
            <a:effectLst/>
          </a:endParaRPr>
        </a:p>
        <a:p>
          <a:r>
            <a:rPr kumimoji="1" lang="ja-JP" altLang="ja-JP" sz="1100">
              <a:solidFill>
                <a:schemeClr val="dk1"/>
              </a:solidFill>
              <a:effectLst/>
              <a:latin typeface="+mn-lt"/>
              <a:ea typeface="+mn-ea"/>
              <a:cs typeface="+mn-cs"/>
            </a:rPr>
            <a:t>　○社会福祉施設整備基金：公共施設等総合管理計画に基づき維持改修を行う予定のため、減少が見込まれる。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年・令和元年度にそれぞれ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百万円の取崩しを行った</a:t>
          </a:r>
          <a:r>
            <a:rPr kumimoji="1" lang="ja-JP" altLang="en-US" sz="1100">
              <a:solidFill>
                <a:schemeClr val="dk1"/>
              </a:solidFill>
              <a:effectLst/>
              <a:latin typeface="+mn-lt"/>
              <a:ea typeface="+mn-ea"/>
              <a:cs typeface="+mn-cs"/>
            </a:rPr>
            <a:t>が、令和２年度は</a:t>
          </a:r>
          <a:r>
            <a:rPr kumimoji="1" lang="ja-JP" altLang="ja-JP" sz="1100">
              <a:solidFill>
                <a:schemeClr val="dk1"/>
              </a:solidFill>
              <a:effectLst/>
              <a:latin typeface="+mn-lt"/>
              <a:ea typeface="+mn-ea"/>
              <a:cs typeface="+mn-cs"/>
            </a:rPr>
            <a:t>実質収支が黒字</a:t>
          </a:r>
          <a:r>
            <a:rPr kumimoji="1" lang="ja-JP" altLang="en-US" sz="110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社会保障経費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の増大に備え</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積立</a:t>
          </a:r>
          <a:r>
            <a:rPr kumimoji="1" lang="ja-JP" altLang="en-US" sz="1100">
              <a:solidFill>
                <a:schemeClr val="dk1"/>
              </a:solidFill>
              <a:effectLst/>
              <a:latin typeface="+mn-lt"/>
              <a:ea typeface="+mn-ea"/>
              <a:cs typeface="+mn-cs"/>
            </a:rPr>
            <a:t>金も財源を確保できたことから、取崩しを行わなかったため基金残高は増加となった。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基金の使途の明確化を図るため、財政調整基金を取り崩して特定目的基金に積み立てていくことを予定している。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和元年度には一般会計において、繰上償還を行い、その財源として取崩したが、決算剰余金を積み立てたため、基金残高は</a:t>
          </a:r>
          <a:r>
            <a:rPr kumimoji="1" lang="ja-JP" altLang="en-US" sz="1100">
              <a:solidFill>
                <a:schemeClr val="dk1"/>
              </a:solidFill>
              <a:effectLst/>
              <a:latin typeface="+mn-lt"/>
              <a:ea typeface="+mn-ea"/>
              <a:cs typeface="+mn-cs"/>
            </a:rPr>
            <a:t>増加して</a:t>
          </a:r>
          <a:r>
            <a:rPr kumimoji="1" lang="ja-JP" altLang="ja-JP" sz="1100">
              <a:solidFill>
                <a:schemeClr val="dk1"/>
              </a:solidFill>
              <a:effectLst/>
              <a:latin typeface="+mn-lt"/>
              <a:ea typeface="+mn-ea"/>
              <a:cs typeface="+mn-cs"/>
            </a:rPr>
            <a:t>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今後も繰上償還を計画しているため、決算剰余金を積み立てることを予定している。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14,588
14,405
27.92
8,232,055
7,841,481
205,900
3,545,145
2,200,192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徴収対策に力をいれ、徴収率の向上している影響もあり、類似団体平均を僅かに上回っている。今後は、事業評価に基づく事業の取捨選択により歳出の削減に努め、財政基盤の更なる強化に努める。</a:t>
          </a:r>
          <a:endParaRPr lang="ja-JP" altLang="ja-JP" sz="1400">
            <a:solidFill>
              <a:schemeClr val="tx1"/>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2419</xdr:rowOff>
    </xdr:from>
    <xdr:to>
      <xdr:col>23</xdr:col>
      <xdr:colOff>133350</xdr:colOff>
      <xdr:row>42</xdr:row>
      <xdr:rowOff>2419</xdr:rowOff>
    </xdr:to>
    <xdr:cxnSp macro="">
      <xdr:nvCxnSpPr>
        <xdr:cNvPr id="70" name="直線コネクタ 69"/>
        <xdr:cNvCxnSpPr/>
      </xdr:nvCxnSpPr>
      <xdr:spPr>
        <a:xfrm>
          <a:off x="4114800" y="72033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38601</xdr:rowOff>
    </xdr:from>
    <xdr:ext cx="762000" cy="259045"/>
    <xdr:sp macro="" textlink="">
      <xdr:nvSpPr>
        <xdr:cNvPr id="71" name="財政力平均値テキスト"/>
        <xdr:cNvSpPr txBox="1"/>
      </xdr:nvSpPr>
      <xdr:spPr>
        <a:xfrm>
          <a:off x="5041900" y="723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2419</xdr:rowOff>
    </xdr:from>
    <xdr:to>
      <xdr:col>19</xdr:col>
      <xdr:colOff>133350</xdr:colOff>
      <xdr:row>42</xdr:row>
      <xdr:rowOff>2419</xdr:rowOff>
    </xdr:to>
    <xdr:cxnSp macro="">
      <xdr:nvCxnSpPr>
        <xdr:cNvPr id="73" name="直線コネクタ 72"/>
        <xdr:cNvCxnSpPr/>
      </xdr:nvCxnSpPr>
      <xdr:spPr>
        <a:xfrm>
          <a:off x="3225800" y="7203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5" name="テキスト ボックス 74"/>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2419</xdr:rowOff>
    </xdr:from>
    <xdr:to>
      <xdr:col>15</xdr:col>
      <xdr:colOff>82550</xdr:colOff>
      <xdr:row>42</xdr:row>
      <xdr:rowOff>13909</xdr:rowOff>
    </xdr:to>
    <xdr:cxnSp macro="">
      <xdr:nvCxnSpPr>
        <xdr:cNvPr id="76" name="直線コネクタ 75"/>
        <xdr:cNvCxnSpPr/>
      </xdr:nvCxnSpPr>
      <xdr:spPr>
        <a:xfrm flipV="1">
          <a:off x="2336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8" name="テキスト ボックス 77"/>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13909</xdr:rowOff>
    </xdr:from>
    <xdr:to>
      <xdr:col>11</xdr:col>
      <xdr:colOff>31750</xdr:colOff>
      <xdr:row>42</xdr:row>
      <xdr:rowOff>25400</xdr:rowOff>
    </xdr:to>
    <xdr:cxnSp macro="">
      <xdr:nvCxnSpPr>
        <xdr:cNvPr id="79" name="直線コネクタ 78"/>
        <xdr:cNvCxnSpPr/>
      </xdr:nvCxnSpPr>
      <xdr:spPr>
        <a:xfrm flipV="1">
          <a:off x="1447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118429</xdr:rowOff>
    </xdr:from>
    <xdr:ext cx="762000" cy="259045"/>
    <xdr:sp macro="" textlink="">
      <xdr:nvSpPr>
        <xdr:cNvPr id="81" name="テキスト ボックス 80"/>
        <xdr:cNvSpPr txBox="1"/>
      </xdr:nvSpPr>
      <xdr:spPr>
        <a:xfrm>
          <a:off x="1955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123069</xdr:rowOff>
    </xdr:from>
    <xdr:to>
      <xdr:col>23</xdr:col>
      <xdr:colOff>184150</xdr:colOff>
      <xdr:row>42</xdr:row>
      <xdr:rowOff>53219</xdr:rowOff>
    </xdr:to>
    <xdr:sp macro="" textlink="">
      <xdr:nvSpPr>
        <xdr:cNvPr id="89" name="楕円 88"/>
        <xdr:cNvSpPr/>
      </xdr:nvSpPr>
      <xdr:spPr>
        <a:xfrm>
          <a:off x="4902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139596</xdr:rowOff>
    </xdr:from>
    <xdr:ext cx="762000" cy="259045"/>
    <xdr:sp macro="" textlink="">
      <xdr:nvSpPr>
        <xdr:cNvPr id="90" name="財政力該当値テキスト"/>
        <xdr:cNvSpPr txBox="1"/>
      </xdr:nvSpPr>
      <xdr:spPr>
        <a:xfrm>
          <a:off x="50419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123069</xdr:rowOff>
    </xdr:from>
    <xdr:to>
      <xdr:col>19</xdr:col>
      <xdr:colOff>184150</xdr:colOff>
      <xdr:row>42</xdr:row>
      <xdr:rowOff>53219</xdr:rowOff>
    </xdr:to>
    <xdr:sp macro="" textlink="">
      <xdr:nvSpPr>
        <xdr:cNvPr id="91" name="楕円 90"/>
        <xdr:cNvSpPr/>
      </xdr:nvSpPr>
      <xdr:spPr>
        <a:xfrm>
          <a:off x="4064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63396</xdr:rowOff>
    </xdr:from>
    <xdr:ext cx="736600" cy="259045"/>
    <xdr:sp macro="" textlink="">
      <xdr:nvSpPr>
        <xdr:cNvPr id="92" name="テキスト ボックス 91"/>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123069</xdr:rowOff>
    </xdr:from>
    <xdr:to>
      <xdr:col>15</xdr:col>
      <xdr:colOff>133350</xdr:colOff>
      <xdr:row>42</xdr:row>
      <xdr:rowOff>53219</xdr:rowOff>
    </xdr:to>
    <xdr:sp macro="" textlink="">
      <xdr:nvSpPr>
        <xdr:cNvPr id="93" name="楕円 92"/>
        <xdr:cNvSpPr/>
      </xdr:nvSpPr>
      <xdr:spPr>
        <a:xfrm>
          <a:off x="3175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94" name="テキスト ボックス 93"/>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134559</xdr:rowOff>
    </xdr:from>
    <xdr:to>
      <xdr:col>11</xdr:col>
      <xdr:colOff>82550</xdr:colOff>
      <xdr:row>42</xdr:row>
      <xdr:rowOff>64709</xdr:rowOff>
    </xdr:to>
    <xdr:sp macro="" textlink="">
      <xdr:nvSpPr>
        <xdr:cNvPr id="95" name="楕円 94"/>
        <xdr:cNvSpPr/>
      </xdr:nvSpPr>
      <xdr:spPr>
        <a:xfrm>
          <a:off x="2286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74886</xdr:rowOff>
    </xdr:from>
    <xdr:ext cx="762000" cy="259045"/>
    <xdr:sp macro="" textlink="">
      <xdr:nvSpPr>
        <xdr:cNvPr id="96" name="テキスト ボックス 95"/>
        <xdr:cNvSpPr txBox="1"/>
      </xdr:nvSpPr>
      <xdr:spPr>
        <a:xfrm>
          <a:off x="1955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7" name="楕円 96"/>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8" name="テキスト ボックス 97"/>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障害福祉や児童福祉に係る扶助費の増加に加え、各種交付金の減少に伴う経常経費充当一般財源の減少により、類似団体平均を大きく上回っている。今後は、事業評価に基づく事業の取捨選択により経常経費の削減に努めるとともに、繰上償還を定期的に行い、公債費の圧縮を図る。</a:t>
          </a:r>
          <a:endParaRPr lang="ja-JP" altLang="ja-JP" sz="1400">
            <a:solidFill>
              <a:schemeClr val="tx1"/>
            </a:solidFill>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63</xdr:row>
      <xdr:rowOff>106256</xdr:rowOff>
    </xdr:to>
    <xdr:cxnSp macro="">
      <xdr:nvCxnSpPr>
        <xdr:cNvPr id="133" name="直線コネクタ 132"/>
        <xdr:cNvCxnSpPr/>
      </xdr:nvCxnSpPr>
      <xdr:spPr>
        <a:xfrm>
          <a:off x="4114800" y="1086739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63</xdr:row>
      <xdr:rowOff>162560</xdr:rowOff>
    </xdr:to>
    <xdr:cxnSp macro="">
      <xdr:nvCxnSpPr>
        <xdr:cNvPr id="136" name="直線コネクタ 135"/>
        <xdr:cNvCxnSpPr/>
      </xdr:nvCxnSpPr>
      <xdr:spPr>
        <a:xfrm flipV="1">
          <a:off x="3225800" y="108673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7196</xdr:rowOff>
    </xdr:to>
    <xdr:cxnSp macro="">
      <xdr:nvCxnSpPr>
        <xdr:cNvPr id="139" name="直線コネクタ 138"/>
        <xdr:cNvCxnSpPr/>
      </xdr:nvCxnSpPr>
      <xdr:spPr>
        <a:xfrm flipV="1">
          <a:off x="2336800" y="109639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7196</xdr:rowOff>
    </xdr:from>
    <xdr:to>
      <xdr:col>11</xdr:col>
      <xdr:colOff>31750</xdr:colOff>
      <xdr:row>64</xdr:row>
      <xdr:rowOff>27305</xdr:rowOff>
    </xdr:to>
    <xdr:cxnSp macro="">
      <xdr:nvCxnSpPr>
        <xdr:cNvPr id="142" name="直線コネクタ 141"/>
        <xdr:cNvCxnSpPr/>
      </xdr:nvCxnSpPr>
      <xdr:spPr>
        <a:xfrm flipV="1">
          <a:off x="1447800" y="1097999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52" name="楕円 151"/>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27533</xdr:rowOff>
    </xdr:from>
    <xdr:ext cx="762000" cy="259045"/>
    <xdr:sp macro="" textlink="">
      <xdr:nvSpPr>
        <xdr:cNvPr id="153" name="財政構造の弾力性該当値テキスト"/>
        <xdr:cNvSpPr txBox="1"/>
      </xdr:nvSpPr>
      <xdr:spPr>
        <a:xfrm>
          <a:off x="5041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4" name="楕円 153"/>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101617</xdr:rowOff>
    </xdr:from>
    <xdr:ext cx="736600" cy="259045"/>
    <xdr:sp macro="" textlink="">
      <xdr:nvSpPr>
        <xdr:cNvPr id="155" name="テキスト ボックス 154"/>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6" name="楕円 155"/>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57" name="テキスト ボックス 156"/>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127846</xdr:rowOff>
    </xdr:from>
    <xdr:to>
      <xdr:col>11</xdr:col>
      <xdr:colOff>82550</xdr:colOff>
      <xdr:row>64</xdr:row>
      <xdr:rowOff>57996</xdr:rowOff>
    </xdr:to>
    <xdr:sp macro="" textlink="">
      <xdr:nvSpPr>
        <xdr:cNvPr id="158" name="楕円 157"/>
        <xdr:cNvSpPr/>
      </xdr:nvSpPr>
      <xdr:spPr>
        <a:xfrm>
          <a:off x="2286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42773</xdr:rowOff>
    </xdr:from>
    <xdr:ext cx="762000" cy="259045"/>
    <xdr:sp macro="" textlink="">
      <xdr:nvSpPr>
        <xdr:cNvPr id="159" name="テキスト ボックス 158"/>
        <xdr:cNvSpPr txBox="1"/>
      </xdr:nvSpPr>
      <xdr:spPr>
        <a:xfrm>
          <a:off x="1955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147955</xdr:rowOff>
    </xdr:from>
    <xdr:to>
      <xdr:col>7</xdr:col>
      <xdr:colOff>31750</xdr:colOff>
      <xdr:row>64</xdr:row>
      <xdr:rowOff>78105</xdr:rowOff>
    </xdr:to>
    <xdr:sp macro="" textlink="">
      <xdr:nvSpPr>
        <xdr:cNvPr id="160" name="楕円 159"/>
        <xdr:cNvSpPr/>
      </xdr:nvSpPr>
      <xdr:spPr>
        <a:xfrm>
          <a:off x="1397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62882</xdr:rowOff>
    </xdr:from>
    <xdr:ext cx="762000" cy="259045"/>
    <xdr:sp macro="" textlink="">
      <xdr:nvSpPr>
        <xdr:cNvPr id="161" name="テキスト ボックス 160"/>
        <xdr:cNvSpPr txBox="1"/>
      </xdr:nvSpPr>
      <xdr:spPr>
        <a:xfrm>
          <a:off x="1066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[147,365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類似団体に比べ職員数が少ないため、類似団体平均を下回っている。引き続き適切な定員管理を行うとともに、物件費について削減を図っていく。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138647</xdr:rowOff>
    </xdr:from>
    <xdr:to>
      <xdr:col>23</xdr:col>
      <xdr:colOff>133350</xdr:colOff>
      <xdr:row>81</xdr:row>
      <xdr:rowOff>19038</xdr:rowOff>
    </xdr:to>
    <xdr:cxnSp macro="">
      <xdr:nvCxnSpPr>
        <xdr:cNvPr id="198" name="直線コネクタ 197"/>
        <xdr:cNvCxnSpPr/>
      </xdr:nvCxnSpPr>
      <xdr:spPr>
        <a:xfrm>
          <a:off x="4114800" y="13854647"/>
          <a:ext cx="838200" cy="5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96112</xdr:rowOff>
    </xdr:from>
    <xdr:to>
      <xdr:col>19</xdr:col>
      <xdr:colOff>133350</xdr:colOff>
      <xdr:row>80</xdr:row>
      <xdr:rowOff>138647</xdr:rowOff>
    </xdr:to>
    <xdr:cxnSp macro="">
      <xdr:nvCxnSpPr>
        <xdr:cNvPr id="201" name="直線コネクタ 200"/>
        <xdr:cNvCxnSpPr/>
      </xdr:nvCxnSpPr>
      <xdr:spPr>
        <a:xfrm>
          <a:off x="3225800" y="13812112"/>
          <a:ext cx="889000" cy="4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96112</xdr:rowOff>
    </xdr:from>
    <xdr:to>
      <xdr:col>15</xdr:col>
      <xdr:colOff>82550</xdr:colOff>
      <xdr:row>80</xdr:row>
      <xdr:rowOff>171380</xdr:rowOff>
    </xdr:to>
    <xdr:cxnSp macro="">
      <xdr:nvCxnSpPr>
        <xdr:cNvPr id="204" name="直線コネクタ 203"/>
        <xdr:cNvCxnSpPr/>
      </xdr:nvCxnSpPr>
      <xdr:spPr>
        <a:xfrm flipV="1">
          <a:off x="2336800" y="13812112"/>
          <a:ext cx="889000" cy="7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164251</xdr:rowOff>
    </xdr:from>
    <xdr:ext cx="762000" cy="259045"/>
    <xdr:sp macro="" textlink="">
      <xdr:nvSpPr>
        <xdr:cNvPr id="206" name="テキスト ボックス 205"/>
        <xdr:cNvSpPr txBox="1"/>
      </xdr:nvSpPr>
      <xdr:spPr>
        <a:xfrm>
          <a:off x="2844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157516</xdr:rowOff>
    </xdr:from>
    <xdr:to>
      <xdr:col>11</xdr:col>
      <xdr:colOff>31750</xdr:colOff>
      <xdr:row>80</xdr:row>
      <xdr:rowOff>171380</xdr:rowOff>
    </xdr:to>
    <xdr:cxnSp macro="">
      <xdr:nvCxnSpPr>
        <xdr:cNvPr id="207" name="直線コネクタ 206"/>
        <xdr:cNvCxnSpPr/>
      </xdr:nvCxnSpPr>
      <xdr:spPr>
        <a:xfrm>
          <a:off x="1447800" y="13873516"/>
          <a:ext cx="889000" cy="1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113578</xdr:rowOff>
    </xdr:from>
    <xdr:ext cx="762000" cy="259045"/>
    <xdr:sp macro="" textlink="">
      <xdr:nvSpPr>
        <xdr:cNvPr id="211" name="テキスト ボックス 210"/>
        <xdr:cNvSpPr txBox="1"/>
      </xdr:nvSpPr>
      <xdr:spPr>
        <a:xfrm>
          <a:off x="10668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139688</xdr:rowOff>
    </xdr:from>
    <xdr:to>
      <xdr:col>23</xdr:col>
      <xdr:colOff>184150</xdr:colOff>
      <xdr:row>81</xdr:row>
      <xdr:rowOff>69838</xdr:rowOff>
    </xdr:to>
    <xdr:sp macro="" textlink="">
      <xdr:nvSpPr>
        <xdr:cNvPr id="217" name="楕円 216"/>
        <xdr:cNvSpPr/>
      </xdr:nvSpPr>
      <xdr:spPr>
        <a:xfrm>
          <a:off x="4902200" y="1385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156215</xdr:rowOff>
    </xdr:from>
    <xdr:ext cx="762000" cy="259045"/>
    <xdr:sp macro="" textlink="">
      <xdr:nvSpPr>
        <xdr:cNvPr id="218" name="人件費・物件費等の状況該当値テキスト"/>
        <xdr:cNvSpPr txBox="1"/>
      </xdr:nvSpPr>
      <xdr:spPr>
        <a:xfrm>
          <a:off x="5041900" y="1370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87847</xdr:rowOff>
    </xdr:from>
    <xdr:to>
      <xdr:col>19</xdr:col>
      <xdr:colOff>184150</xdr:colOff>
      <xdr:row>81</xdr:row>
      <xdr:rowOff>17997</xdr:rowOff>
    </xdr:to>
    <xdr:sp macro="" textlink="">
      <xdr:nvSpPr>
        <xdr:cNvPr id="219" name="楕円 218"/>
        <xdr:cNvSpPr/>
      </xdr:nvSpPr>
      <xdr:spPr>
        <a:xfrm>
          <a:off x="4064000" y="138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28174</xdr:rowOff>
    </xdr:from>
    <xdr:ext cx="736600" cy="259045"/>
    <xdr:sp macro="" textlink="">
      <xdr:nvSpPr>
        <xdr:cNvPr id="220" name="テキスト ボックス 219"/>
        <xdr:cNvSpPr txBox="1"/>
      </xdr:nvSpPr>
      <xdr:spPr>
        <a:xfrm>
          <a:off x="3733800" y="13572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45312</xdr:rowOff>
    </xdr:from>
    <xdr:to>
      <xdr:col>15</xdr:col>
      <xdr:colOff>133350</xdr:colOff>
      <xdr:row>80</xdr:row>
      <xdr:rowOff>146912</xdr:rowOff>
    </xdr:to>
    <xdr:sp macro="" textlink="">
      <xdr:nvSpPr>
        <xdr:cNvPr id="221" name="楕円 220"/>
        <xdr:cNvSpPr/>
      </xdr:nvSpPr>
      <xdr:spPr>
        <a:xfrm>
          <a:off x="3175000" y="1376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157089</xdr:rowOff>
    </xdr:from>
    <xdr:ext cx="762000" cy="259045"/>
    <xdr:sp macro="" textlink="">
      <xdr:nvSpPr>
        <xdr:cNvPr id="222" name="テキスト ボックス 221"/>
        <xdr:cNvSpPr txBox="1"/>
      </xdr:nvSpPr>
      <xdr:spPr>
        <a:xfrm>
          <a:off x="2844800" y="1353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120580</xdr:rowOff>
    </xdr:from>
    <xdr:to>
      <xdr:col>11</xdr:col>
      <xdr:colOff>82550</xdr:colOff>
      <xdr:row>81</xdr:row>
      <xdr:rowOff>50730</xdr:rowOff>
    </xdr:to>
    <xdr:sp macro="" textlink="">
      <xdr:nvSpPr>
        <xdr:cNvPr id="223" name="楕円 222"/>
        <xdr:cNvSpPr/>
      </xdr:nvSpPr>
      <xdr:spPr>
        <a:xfrm>
          <a:off x="2286000" y="138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60907</xdr:rowOff>
    </xdr:from>
    <xdr:ext cx="762000" cy="259045"/>
    <xdr:sp macro="" textlink="">
      <xdr:nvSpPr>
        <xdr:cNvPr id="224" name="テキスト ボックス 223"/>
        <xdr:cNvSpPr txBox="1"/>
      </xdr:nvSpPr>
      <xdr:spPr>
        <a:xfrm>
          <a:off x="1955800" y="1360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106716</xdr:rowOff>
    </xdr:from>
    <xdr:to>
      <xdr:col>7</xdr:col>
      <xdr:colOff>31750</xdr:colOff>
      <xdr:row>81</xdr:row>
      <xdr:rowOff>36866</xdr:rowOff>
    </xdr:to>
    <xdr:sp macro="" textlink="">
      <xdr:nvSpPr>
        <xdr:cNvPr id="225" name="楕円 224"/>
        <xdr:cNvSpPr/>
      </xdr:nvSpPr>
      <xdr:spPr>
        <a:xfrm>
          <a:off x="1397000" y="1382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47043</xdr:rowOff>
    </xdr:from>
    <xdr:ext cx="762000" cy="259045"/>
    <xdr:sp macro="" textlink="">
      <xdr:nvSpPr>
        <xdr:cNvPr id="226" name="テキスト ボックス 225"/>
        <xdr:cNvSpPr txBox="1"/>
      </xdr:nvSpPr>
      <xdr:spPr>
        <a:xfrm>
          <a:off x="1066800" y="1359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類似団体と比べ僅かながら下回っている。今後も、給与制度の適切な運用により給与水準の維持に努める</a:t>
          </a:r>
          <a:r>
            <a:rPr kumimoji="1" lang="ja-JP" altLang="en-US" sz="1100">
              <a:solidFill>
                <a:schemeClr val="tx1"/>
              </a:solidFill>
              <a:effectLst/>
              <a:latin typeface="+mn-lt"/>
              <a:ea typeface="+mn-ea"/>
              <a:cs typeface="+mn-cs"/>
            </a:rPr>
            <a:t>。</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9677</xdr:rowOff>
    </xdr:from>
    <xdr:to>
      <xdr:col>81</xdr:col>
      <xdr:colOff>44450</xdr:colOff>
      <xdr:row>86</xdr:row>
      <xdr:rowOff>44148</xdr:rowOff>
    </xdr:to>
    <xdr:cxnSp macro="">
      <xdr:nvCxnSpPr>
        <xdr:cNvPr id="262" name="直線コネクタ 261"/>
        <xdr:cNvCxnSpPr/>
      </xdr:nvCxnSpPr>
      <xdr:spPr>
        <a:xfrm flipV="1">
          <a:off x="16179800" y="1475437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44148</xdr:rowOff>
    </xdr:to>
    <xdr:cxnSp macro="">
      <xdr:nvCxnSpPr>
        <xdr:cNvPr id="265" name="直線コネクタ 264"/>
        <xdr:cNvCxnSpPr/>
      </xdr:nvCxnSpPr>
      <xdr:spPr>
        <a:xfrm>
          <a:off x="15290800" y="1477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67129</xdr:rowOff>
    </xdr:to>
    <xdr:cxnSp macro="">
      <xdr:nvCxnSpPr>
        <xdr:cNvPr id="268" name="直線コネクタ 267"/>
        <xdr:cNvCxnSpPr/>
      </xdr:nvCxnSpPr>
      <xdr:spPr>
        <a:xfrm flipV="1">
          <a:off x="14401800" y="147773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70" name="テキスト ボックス 269"/>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123673</xdr:rowOff>
    </xdr:from>
    <xdr:to>
      <xdr:col>68</xdr:col>
      <xdr:colOff>152400</xdr:colOff>
      <xdr:row>86</xdr:row>
      <xdr:rowOff>67129</xdr:rowOff>
    </xdr:to>
    <xdr:cxnSp macro="">
      <xdr:nvCxnSpPr>
        <xdr:cNvPr id="271" name="直線コネクタ 270"/>
        <xdr:cNvCxnSpPr/>
      </xdr:nvCxnSpPr>
      <xdr:spPr>
        <a:xfrm>
          <a:off x="13512800" y="14696923"/>
          <a:ext cx="8890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3" name="テキスト ボックス 27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75" name="テキスト ボックス 274"/>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81" name="楕円 280"/>
        <xdr:cNvSpPr/>
      </xdr:nvSpPr>
      <xdr:spPr>
        <a:xfrm>
          <a:off x="169672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146854</xdr:rowOff>
    </xdr:from>
    <xdr:ext cx="762000" cy="259045"/>
    <xdr:sp macro="" textlink="">
      <xdr:nvSpPr>
        <xdr:cNvPr id="282" name="給与水準   （国との比較）該当値テキスト"/>
        <xdr:cNvSpPr txBox="1"/>
      </xdr:nvSpPr>
      <xdr:spPr>
        <a:xfrm>
          <a:off x="171069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164798</xdr:rowOff>
    </xdr:from>
    <xdr:to>
      <xdr:col>77</xdr:col>
      <xdr:colOff>95250</xdr:colOff>
      <xdr:row>86</xdr:row>
      <xdr:rowOff>94948</xdr:rowOff>
    </xdr:to>
    <xdr:sp macro="" textlink="">
      <xdr:nvSpPr>
        <xdr:cNvPr id="283" name="楕円 282"/>
        <xdr:cNvSpPr/>
      </xdr:nvSpPr>
      <xdr:spPr>
        <a:xfrm>
          <a:off x="16129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105125</xdr:rowOff>
    </xdr:from>
    <xdr:ext cx="736600" cy="259045"/>
    <xdr:sp macro="" textlink="">
      <xdr:nvSpPr>
        <xdr:cNvPr id="284" name="テキスト ボックス 283"/>
        <xdr:cNvSpPr txBox="1"/>
      </xdr:nvSpPr>
      <xdr:spPr>
        <a:xfrm>
          <a:off x="15798800" y="1450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5" name="楕円 284"/>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86" name="テキスト ボックス 285"/>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7" name="楕円 286"/>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88" name="テキスト ボックス 287"/>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72873</xdr:rowOff>
    </xdr:from>
    <xdr:to>
      <xdr:col>64</xdr:col>
      <xdr:colOff>152400</xdr:colOff>
      <xdr:row>86</xdr:row>
      <xdr:rowOff>3023</xdr:rowOff>
    </xdr:to>
    <xdr:sp macro="" textlink="">
      <xdr:nvSpPr>
        <xdr:cNvPr id="289" name="楕円 288"/>
        <xdr:cNvSpPr/>
      </xdr:nvSpPr>
      <xdr:spPr>
        <a:xfrm>
          <a:off x="13462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13200</xdr:rowOff>
    </xdr:from>
    <xdr:ext cx="762000" cy="259045"/>
    <xdr:sp macro="" textlink="">
      <xdr:nvSpPr>
        <xdr:cNvPr id="290" name="テキスト ボックス 289"/>
        <xdr:cNvSpPr txBox="1"/>
      </xdr:nvSpPr>
      <xdr:spPr>
        <a:xfrm>
          <a:off x="13131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これまでに実施された定員管理や民間への業務委託の推進等により、類似団体平均を大きく下回っている。今後も適切な定員管理に努める。</a:t>
          </a:r>
          <a:endParaRPr lang="ja-JP" altLang="ja-JP" sz="1400">
            <a:solidFill>
              <a:schemeClr val="tx1"/>
            </a:solidFill>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70282</xdr:rowOff>
    </xdr:from>
    <xdr:to>
      <xdr:col>81</xdr:col>
      <xdr:colOff>44450</xdr:colOff>
      <xdr:row>60</xdr:row>
      <xdr:rowOff>78486</xdr:rowOff>
    </xdr:to>
    <xdr:cxnSp macro="">
      <xdr:nvCxnSpPr>
        <xdr:cNvPr id="322" name="直線コネクタ 321"/>
        <xdr:cNvCxnSpPr/>
      </xdr:nvCxnSpPr>
      <xdr:spPr>
        <a:xfrm>
          <a:off x="16179800" y="10357282"/>
          <a:ext cx="8382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47896</xdr:rowOff>
    </xdr:from>
    <xdr:ext cx="762000" cy="259045"/>
    <xdr:sp macro="" textlink="">
      <xdr:nvSpPr>
        <xdr:cNvPr id="323" name="定員管理の状況平均値テキスト"/>
        <xdr:cNvSpPr txBox="1"/>
      </xdr:nvSpPr>
      <xdr:spPr>
        <a:xfrm>
          <a:off x="17106900" y="10506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55804</xdr:rowOff>
    </xdr:from>
    <xdr:to>
      <xdr:col>77</xdr:col>
      <xdr:colOff>44450</xdr:colOff>
      <xdr:row>60</xdr:row>
      <xdr:rowOff>70282</xdr:rowOff>
    </xdr:to>
    <xdr:cxnSp macro="">
      <xdr:nvCxnSpPr>
        <xdr:cNvPr id="325" name="直線コネクタ 324"/>
        <xdr:cNvCxnSpPr/>
      </xdr:nvCxnSpPr>
      <xdr:spPr>
        <a:xfrm>
          <a:off x="15290800" y="1034280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159300</xdr:rowOff>
    </xdr:from>
    <xdr:ext cx="736600" cy="259045"/>
    <xdr:sp macro="" textlink="">
      <xdr:nvSpPr>
        <xdr:cNvPr id="327" name="テキスト ボックス 326"/>
        <xdr:cNvSpPr txBox="1"/>
      </xdr:nvSpPr>
      <xdr:spPr>
        <a:xfrm>
          <a:off x="15798800" y="1061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51943</xdr:rowOff>
    </xdr:from>
    <xdr:to>
      <xdr:col>72</xdr:col>
      <xdr:colOff>203200</xdr:colOff>
      <xdr:row>60</xdr:row>
      <xdr:rowOff>55804</xdr:rowOff>
    </xdr:to>
    <xdr:cxnSp macro="">
      <xdr:nvCxnSpPr>
        <xdr:cNvPr id="328" name="直線コネクタ 327"/>
        <xdr:cNvCxnSpPr/>
      </xdr:nvCxnSpPr>
      <xdr:spPr>
        <a:xfrm>
          <a:off x="14401800" y="10338943"/>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147235</xdr:rowOff>
    </xdr:from>
    <xdr:ext cx="762000" cy="259045"/>
    <xdr:sp macro="" textlink="">
      <xdr:nvSpPr>
        <xdr:cNvPr id="330" name="テキスト ボックス 329"/>
        <xdr:cNvSpPr txBox="1"/>
      </xdr:nvSpPr>
      <xdr:spPr>
        <a:xfrm>
          <a:off x="14909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51943</xdr:rowOff>
    </xdr:from>
    <xdr:to>
      <xdr:col>68</xdr:col>
      <xdr:colOff>152400</xdr:colOff>
      <xdr:row>60</xdr:row>
      <xdr:rowOff>70282</xdr:rowOff>
    </xdr:to>
    <xdr:cxnSp macro="">
      <xdr:nvCxnSpPr>
        <xdr:cNvPr id="331" name="直線コネクタ 330"/>
        <xdr:cNvCxnSpPr/>
      </xdr:nvCxnSpPr>
      <xdr:spPr>
        <a:xfrm flipV="1">
          <a:off x="13512800" y="10338943"/>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134205</xdr:rowOff>
    </xdr:from>
    <xdr:ext cx="762000" cy="259045"/>
    <xdr:sp macro="" textlink="">
      <xdr:nvSpPr>
        <xdr:cNvPr id="333" name="テキスト ボックス 332"/>
        <xdr:cNvSpPr txBox="1"/>
      </xdr:nvSpPr>
      <xdr:spPr>
        <a:xfrm>
          <a:off x="14020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27686</xdr:rowOff>
    </xdr:from>
    <xdr:to>
      <xdr:col>81</xdr:col>
      <xdr:colOff>95250</xdr:colOff>
      <xdr:row>60</xdr:row>
      <xdr:rowOff>129286</xdr:rowOff>
    </xdr:to>
    <xdr:sp macro="" textlink="">
      <xdr:nvSpPr>
        <xdr:cNvPr id="341" name="楕円 340"/>
        <xdr:cNvSpPr/>
      </xdr:nvSpPr>
      <xdr:spPr>
        <a:xfrm>
          <a:off x="169672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120413</xdr:rowOff>
    </xdr:from>
    <xdr:ext cx="762000" cy="259045"/>
    <xdr:sp macro="" textlink="">
      <xdr:nvSpPr>
        <xdr:cNvPr id="342" name="定員管理の状況該当値テキスト"/>
        <xdr:cNvSpPr txBox="1"/>
      </xdr:nvSpPr>
      <xdr:spPr>
        <a:xfrm>
          <a:off x="17106900" y="1023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19482</xdr:rowOff>
    </xdr:from>
    <xdr:to>
      <xdr:col>77</xdr:col>
      <xdr:colOff>95250</xdr:colOff>
      <xdr:row>60</xdr:row>
      <xdr:rowOff>121082</xdr:rowOff>
    </xdr:to>
    <xdr:sp macro="" textlink="">
      <xdr:nvSpPr>
        <xdr:cNvPr id="343" name="楕円 342"/>
        <xdr:cNvSpPr/>
      </xdr:nvSpPr>
      <xdr:spPr>
        <a:xfrm>
          <a:off x="16129000" y="103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131259</xdr:rowOff>
    </xdr:from>
    <xdr:ext cx="736600" cy="259045"/>
    <xdr:sp macro="" textlink="">
      <xdr:nvSpPr>
        <xdr:cNvPr id="344" name="テキスト ボックス 343"/>
        <xdr:cNvSpPr txBox="1"/>
      </xdr:nvSpPr>
      <xdr:spPr>
        <a:xfrm>
          <a:off x="15798800" y="10075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5004</xdr:rowOff>
    </xdr:from>
    <xdr:to>
      <xdr:col>73</xdr:col>
      <xdr:colOff>44450</xdr:colOff>
      <xdr:row>60</xdr:row>
      <xdr:rowOff>106604</xdr:rowOff>
    </xdr:to>
    <xdr:sp macro="" textlink="">
      <xdr:nvSpPr>
        <xdr:cNvPr id="345" name="楕円 344"/>
        <xdr:cNvSpPr/>
      </xdr:nvSpPr>
      <xdr:spPr>
        <a:xfrm>
          <a:off x="15240000" y="102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116781</xdr:rowOff>
    </xdr:from>
    <xdr:ext cx="762000" cy="259045"/>
    <xdr:sp macro="" textlink="">
      <xdr:nvSpPr>
        <xdr:cNvPr id="346" name="テキスト ボックス 345"/>
        <xdr:cNvSpPr txBox="1"/>
      </xdr:nvSpPr>
      <xdr:spPr>
        <a:xfrm>
          <a:off x="14909800" y="1006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1143</xdr:rowOff>
    </xdr:from>
    <xdr:to>
      <xdr:col>68</xdr:col>
      <xdr:colOff>203200</xdr:colOff>
      <xdr:row>60</xdr:row>
      <xdr:rowOff>102743</xdr:rowOff>
    </xdr:to>
    <xdr:sp macro="" textlink="">
      <xdr:nvSpPr>
        <xdr:cNvPr id="347" name="楕円 346"/>
        <xdr:cNvSpPr/>
      </xdr:nvSpPr>
      <xdr:spPr>
        <a:xfrm>
          <a:off x="14351000" y="102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112920</xdr:rowOff>
    </xdr:from>
    <xdr:ext cx="762000" cy="259045"/>
    <xdr:sp macro="" textlink="">
      <xdr:nvSpPr>
        <xdr:cNvPr id="348" name="テキスト ボックス 347"/>
        <xdr:cNvSpPr txBox="1"/>
      </xdr:nvSpPr>
      <xdr:spPr>
        <a:xfrm>
          <a:off x="14020800" y="1005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19482</xdr:rowOff>
    </xdr:from>
    <xdr:to>
      <xdr:col>64</xdr:col>
      <xdr:colOff>152400</xdr:colOff>
      <xdr:row>60</xdr:row>
      <xdr:rowOff>121082</xdr:rowOff>
    </xdr:to>
    <xdr:sp macro="" textlink="">
      <xdr:nvSpPr>
        <xdr:cNvPr id="349" name="楕円 348"/>
        <xdr:cNvSpPr/>
      </xdr:nvSpPr>
      <xdr:spPr>
        <a:xfrm>
          <a:off x="13462000" y="103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131259</xdr:rowOff>
    </xdr:from>
    <xdr:ext cx="762000" cy="259045"/>
    <xdr:sp macro="" textlink="">
      <xdr:nvSpPr>
        <xdr:cNvPr id="350" name="テキスト ボックス 349"/>
        <xdr:cNvSpPr txBox="1"/>
      </xdr:nvSpPr>
      <xdr:spPr>
        <a:xfrm>
          <a:off x="13131800" y="1007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これまでの起債抑制政策により、類似団体を下回っていたが、公営企業債（公共下水道事業）の償還に対する繰入金が増加したことと、近年の借入れについて据置期間の設定をやめたことなどから増加している。今後は、繰上償還を定期的に行うなど、実質公債費比率の低下に努める。</a:t>
          </a:r>
          <a:endParaRPr lang="ja-JP" altLang="ja-JP" sz="1400">
            <a:solidFill>
              <a:schemeClr val="tx1"/>
            </a:solidFill>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163068</xdr:rowOff>
    </xdr:from>
    <xdr:to>
      <xdr:col>81</xdr:col>
      <xdr:colOff>44450</xdr:colOff>
      <xdr:row>42</xdr:row>
      <xdr:rowOff>25400</xdr:rowOff>
    </xdr:to>
    <xdr:cxnSp macro="">
      <xdr:nvCxnSpPr>
        <xdr:cNvPr id="381" name="直線コネクタ 380"/>
        <xdr:cNvCxnSpPr/>
      </xdr:nvCxnSpPr>
      <xdr:spPr>
        <a:xfrm flipV="1">
          <a:off x="16179800" y="719251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25400</xdr:rowOff>
    </xdr:to>
    <xdr:cxnSp macro="">
      <xdr:nvCxnSpPr>
        <xdr:cNvPr id="384" name="直線コネクタ 383"/>
        <xdr:cNvCxnSpPr/>
      </xdr:nvCxnSpPr>
      <xdr:spPr>
        <a:xfrm>
          <a:off x="15290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86" name="テキスト ボックス 385"/>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25400</xdr:rowOff>
    </xdr:to>
    <xdr:cxnSp macro="">
      <xdr:nvCxnSpPr>
        <xdr:cNvPr id="387" name="直線コネクタ 386"/>
        <xdr:cNvCxnSpPr/>
      </xdr:nvCxnSpPr>
      <xdr:spPr>
        <a:xfrm>
          <a:off x="14401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9" name="テキスト ボックス 388"/>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109982</xdr:rowOff>
    </xdr:from>
    <xdr:to>
      <xdr:col>68</xdr:col>
      <xdr:colOff>152400</xdr:colOff>
      <xdr:row>41</xdr:row>
      <xdr:rowOff>148590</xdr:rowOff>
    </xdr:to>
    <xdr:cxnSp macro="">
      <xdr:nvCxnSpPr>
        <xdr:cNvPr id="390" name="直線コネクタ 389"/>
        <xdr:cNvCxnSpPr/>
      </xdr:nvCxnSpPr>
      <xdr:spPr>
        <a:xfrm>
          <a:off x="13512800" y="713943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2" name="テキスト ボックス 391"/>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4" name="テキスト ボックス 393"/>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112268</xdr:rowOff>
    </xdr:from>
    <xdr:to>
      <xdr:col>81</xdr:col>
      <xdr:colOff>95250</xdr:colOff>
      <xdr:row>42</xdr:row>
      <xdr:rowOff>42418</xdr:rowOff>
    </xdr:to>
    <xdr:sp macro="" textlink="">
      <xdr:nvSpPr>
        <xdr:cNvPr id="400" name="楕円 399"/>
        <xdr:cNvSpPr/>
      </xdr:nvSpPr>
      <xdr:spPr>
        <a:xfrm>
          <a:off x="169672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84345</xdr:rowOff>
    </xdr:from>
    <xdr:ext cx="762000" cy="259045"/>
    <xdr:sp macro="" textlink="">
      <xdr:nvSpPr>
        <xdr:cNvPr id="401" name="公債費負担の状況該当値テキスト"/>
        <xdr:cNvSpPr txBox="1"/>
      </xdr:nvSpPr>
      <xdr:spPr>
        <a:xfrm>
          <a:off x="17106900" y="711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2" name="楕円 401"/>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3" name="テキスト ボックス 402"/>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4" name="楕円 403"/>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5" name="テキスト ボックス 404"/>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6" name="楕円 405"/>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7" name="テキスト ボックス 406"/>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408" name="楕円 407"/>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409" name="テキスト ボックス 408"/>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充当可能財源が確保されており、将来負担比率は算定されない。</a:t>
          </a:r>
          <a:endParaRPr lang="ja-JP" altLang="ja-JP" sz="1400">
            <a:solidFill>
              <a:schemeClr val="tx1"/>
            </a:solidFill>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3" name="将来負担の状況平均値テキスト"/>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4" name="フローチャート: 判断 443"/>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5" name="フローチャート: 判断 444"/>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6" name="テキスト ボックス 445"/>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14,588
14,405
27.92
8,232,055
7,841,481
205,900
3,545,145
2,200,192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類似団体平均を</a:t>
          </a:r>
          <a:r>
            <a:rPr kumimoji="1" lang="ja-JP" altLang="en-US" sz="1100">
              <a:solidFill>
                <a:schemeClr val="tx1"/>
              </a:solidFill>
              <a:effectLst/>
              <a:latin typeface="+mn-lt"/>
              <a:ea typeface="+mn-ea"/>
              <a:cs typeface="+mn-cs"/>
            </a:rPr>
            <a:t>した下</a:t>
          </a:r>
          <a:r>
            <a:rPr kumimoji="1" lang="ja-JP" altLang="ja-JP" sz="1100">
              <a:solidFill>
                <a:schemeClr val="tx1"/>
              </a:solidFill>
              <a:effectLst/>
              <a:latin typeface="+mn-lt"/>
              <a:ea typeface="+mn-ea"/>
              <a:cs typeface="+mn-cs"/>
            </a:rPr>
            <a:t>回っているが、今後</a:t>
          </a:r>
          <a:r>
            <a:rPr kumimoji="1" lang="ja-JP" altLang="en-US" sz="1100">
              <a:solidFill>
                <a:schemeClr val="tx1"/>
              </a:solidFill>
              <a:effectLst/>
              <a:latin typeface="+mn-lt"/>
              <a:ea typeface="+mn-ea"/>
              <a:cs typeface="+mn-cs"/>
            </a:rPr>
            <a:t>、会計年度任用職員</a:t>
          </a:r>
          <a:r>
            <a:rPr kumimoji="1" lang="ja-JP" altLang="ja-JP" sz="1100">
              <a:solidFill>
                <a:schemeClr val="tx1"/>
              </a:solidFill>
              <a:effectLst/>
              <a:latin typeface="+mn-lt"/>
              <a:ea typeface="+mn-ea"/>
              <a:cs typeface="+mn-cs"/>
            </a:rPr>
            <a:t>の増加が見込まれるため、引き続き人件費の適正化を図っていく。</a:t>
          </a:r>
          <a:endParaRPr lang="ja-JP" altLang="ja-JP" sz="1400">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24130</xdr:rowOff>
    </xdr:from>
    <xdr:to>
      <xdr:col>24</xdr:col>
      <xdr:colOff>25400</xdr:colOff>
      <xdr:row>33</xdr:row>
      <xdr:rowOff>110998</xdr:rowOff>
    </xdr:to>
    <xdr:cxnSp macro="">
      <xdr:nvCxnSpPr>
        <xdr:cNvPr id="64" name="直線コネクタ 63"/>
        <xdr:cNvCxnSpPr/>
      </xdr:nvCxnSpPr>
      <xdr:spPr>
        <a:xfrm>
          <a:off x="3987800" y="56819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24130</xdr:rowOff>
    </xdr:from>
    <xdr:to>
      <xdr:col>19</xdr:col>
      <xdr:colOff>187325</xdr:colOff>
      <xdr:row>33</xdr:row>
      <xdr:rowOff>74422</xdr:rowOff>
    </xdr:to>
    <xdr:cxnSp macro="">
      <xdr:nvCxnSpPr>
        <xdr:cNvPr id="67" name="直線コネクタ 66"/>
        <xdr:cNvCxnSpPr/>
      </xdr:nvCxnSpPr>
      <xdr:spPr>
        <a:xfrm flipV="1">
          <a:off x="3098800" y="56819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74422</xdr:rowOff>
    </xdr:from>
    <xdr:to>
      <xdr:col>15</xdr:col>
      <xdr:colOff>98425</xdr:colOff>
      <xdr:row>33</xdr:row>
      <xdr:rowOff>133858</xdr:rowOff>
    </xdr:to>
    <xdr:cxnSp macro="">
      <xdr:nvCxnSpPr>
        <xdr:cNvPr id="70" name="直線コネクタ 69"/>
        <xdr:cNvCxnSpPr/>
      </xdr:nvCxnSpPr>
      <xdr:spPr>
        <a:xfrm flipV="1">
          <a:off x="2209800" y="57322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121429</xdr:rowOff>
    </xdr:from>
    <xdr:ext cx="762000" cy="259045"/>
    <xdr:sp macro="" textlink="">
      <xdr:nvSpPr>
        <xdr:cNvPr id="72" name="テキスト ボックス 71"/>
        <xdr:cNvSpPr txBox="1"/>
      </xdr:nvSpPr>
      <xdr:spPr>
        <a:xfrm>
          <a:off x="2717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115570</xdr:rowOff>
    </xdr:from>
    <xdr:to>
      <xdr:col>11</xdr:col>
      <xdr:colOff>9525</xdr:colOff>
      <xdr:row>33</xdr:row>
      <xdr:rowOff>133858</xdr:rowOff>
    </xdr:to>
    <xdr:cxnSp macro="">
      <xdr:nvCxnSpPr>
        <xdr:cNvPr id="73" name="直線コネクタ 72"/>
        <xdr:cNvCxnSpPr/>
      </xdr:nvCxnSpPr>
      <xdr:spPr>
        <a:xfrm>
          <a:off x="1320800" y="57734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107713</xdr:rowOff>
    </xdr:from>
    <xdr:ext cx="762000" cy="259045"/>
    <xdr:sp macro="" textlink="">
      <xdr:nvSpPr>
        <xdr:cNvPr id="75" name="テキスト ボックス 74"/>
        <xdr:cNvSpPr txBox="1"/>
      </xdr:nvSpPr>
      <xdr:spPr>
        <a:xfrm>
          <a:off x="1828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103141</xdr:rowOff>
    </xdr:from>
    <xdr:ext cx="762000" cy="259045"/>
    <xdr:sp macro="" textlink="">
      <xdr:nvSpPr>
        <xdr:cNvPr id="77" name="テキスト ボックス 76"/>
        <xdr:cNvSpPr txBox="1"/>
      </xdr:nvSpPr>
      <xdr:spPr>
        <a:xfrm>
          <a:off x="939800" y="59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60198</xdr:rowOff>
    </xdr:from>
    <xdr:to>
      <xdr:col>24</xdr:col>
      <xdr:colOff>76200</xdr:colOff>
      <xdr:row>33</xdr:row>
      <xdr:rowOff>161798</xdr:rowOff>
    </xdr:to>
    <xdr:sp macro="" textlink="">
      <xdr:nvSpPr>
        <xdr:cNvPr id="83" name="楕円 82"/>
        <xdr:cNvSpPr/>
      </xdr:nvSpPr>
      <xdr:spPr>
        <a:xfrm>
          <a:off x="4775200" y="57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140225</xdr:rowOff>
    </xdr:from>
    <xdr:ext cx="762000" cy="259045"/>
    <xdr:sp macro="" textlink="">
      <xdr:nvSpPr>
        <xdr:cNvPr id="84" name="人件費該当値テキスト"/>
        <xdr:cNvSpPr txBox="1"/>
      </xdr:nvSpPr>
      <xdr:spPr>
        <a:xfrm>
          <a:off x="4914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144780</xdr:rowOff>
    </xdr:from>
    <xdr:to>
      <xdr:col>20</xdr:col>
      <xdr:colOff>38100</xdr:colOff>
      <xdr:row>33</xdr:row>
      <xdr:rowOff>74930</xdr:rowOff>
    </xdr:to>
    <xdr:sp macro="" textlink="">
      <xdr:nvSpPr>
        <xdr:cNvPr id="85" name="楕円 84"/>
        <xdr:cNvSpPr/>
      </xdr:nvSpPr>
      <xdr:spPr>
        <a:xfrm>
          <a:off x="3937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85107</xdr:rowOff>
    </xdr:from>
    <xdr:ext cx="736600" cy="259045"/>
    <xdr:sp macro="" textlink="">
      <xdr:nvSpPr>
        <xdr:cNvPr id="86" name="テキスト ボックス 85"/>
        <xdr:cNvSpPr txBox="1"/>
      </xdr:nvSpPr>
      <xdr:spPr>
        <a:xfrm>
          <a:off x="3606800" y="540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23622</xdr:rowOff>
    </xdr:from>
    <xdr:to>
      <xdr:col>15</xdr:col>
      <xdr:colOff>149225</xdr:colOff>
      <xdr:row>33</xdr:row>
      <xdr:rowOff>125222</xdr:rowOff>
    </xdr:to>
    <xdr:sp macro="" textlink="">
      <xdr:nvSpPr>
        <xdr:cNvPr id="87" name="楕円 86"/>
        <xdr:cNvSpPr/>
      </xdr:nvSpPr>
      <xdr:spPr>
        <a:xfrm>
          <a:off x="3048000" y="56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135399</xdr:rowOff>
    </xdr:from>
    <xdr:ext cx="762000" cy="259045"/>
    <xdr:sp macro="" textlink="">
      <xdr:nvSpPr>
        <xdr:cNvPr id="88" name="テキスト ボックス 87"/>
        <xdr:cNvSpPr txBox="1"/>
      </xdr:nvSpPr>
      <xdr:spPr>
        <a:xfrm>
          <a:off x="2717800" y="545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83058</xdr:rowOff>
    </xdr:from>
    <xdr:to>
      <xdr:col>11</xdr:col>
      <xdr:colOff>60325</xdr:colOff>
      <xdr:row>34</xdr:row>
      <xdr:rowOff>13208</xdr:rowOff>
    </xdr:to>
    <xdr:sp macro="" textlink="">
      <xdr:nvSpPr>
        <xdr:cNvPr id="89" name="楕円 88"/>
        <xdr:cNvSpPr/>
      </xdr:nvSpPr>
      <xdr:spPr>
        <a:xfrm>
          <a:off x="2159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23385</xdr:rowOff>
    </xdr:from>
    <xdr:ext cx="762000" cy="259045"/>
    <xdr:sp macro="" textlink="">
      <xdr:nvSpPr>
        <xdr:cNvPr id="90" name="テキスト ボックス 89"/>
        <xdr:cNvSpPr txBox="1"/>
      </xdr:nvSpPr>
      <xdr:spPr>
        <a:xfrm>
          <a:off x="1828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64770</xdr:rowOff>
    </xdr:from>
    <xdr:to>
      <xdr:col>6</xdr:col>
      <xdr:colOff>171450</xdr:colOff>
      <xdr:row>33</xdr:row>
      <xdr:rowOff>166370</xdr:rowOff>
    </xdr:to>
    <xdr:sp macro="" textlink="">
      <xdr:nvSpPr>
        <xdr:cNvPr id="91" name="楕円 90"/>
        <xdr:cNvSpPr/>
      </xdr:nvSpPr>
      <xdr:spPr>
        <a:xfrm>
          <a:off x="1270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5097</xdr:rowOff>
    </xdr:from>
    <xdr:ext cx="762000" cy="259045"/>
    <xdr:sp macro="" textlink="">
      <xdr:nvSpPr>
        <xdr:cNvPr id="92" name="テキスト ボックス 91"/>
        <xdr:cNvSpPr txBox="1"/>
      </xdr:nvSpPr>
      <xdr:spPr>
        <a:xfrm>
          <a:off x="939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tx1"/>
              </a:solidFill>
              <a:effectLst/>
              <a:latin typeface="+mn-lt"/>
              <a:ea typeface="+mn-ea"/>
              <a:cs typeface="+mn-cs"/>
            </a:rPr>
            <a:t>令和２年度において、地域防災計画の更新、国土強靱化地域計画・複合施設基本設計を作成した。また、</a:t>
          </a:r>
          <a:r>
            <a:rPr kumimoji="1" lang="ja-JP" altLang="ja-JP" sz="1100" b="0" i="0" baseline="0">
              <a:solidFill>
                <a:schemeClr val="tx1"/>
              </a:solidFill>
              <a:effectLst/>
              <a:latin typeface="+mn-lt"/>
              <a:ea typeface="+mn-ea"/>
              <a:cs typeface="+mn-cs"/>
            </a:rPr>
            <a:t>セキュリティ対策やインターネット分離に伴う各種システムの使用料の増額などにより、類似団体平均を大きく上回っている。今後は、システムの更新時期を先延ばしにするなど、経費の削減を図っていく。</a:t>
          </a:r>
          <a:endParaRPr lang="ja-JP" altLang="ja-JP">
            <a:solidFill>
              <a:schemeClr val="tx1"/>
            </a:solidFill>
            <a:effectLst/>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79375</xdr:rowOff>
    </xdr:from>
    <xdr:to>
      <xdr:col>82</xdr:col>
      <xdr:colOff>107950</xdr:colOff>
      <xdr:row>20</xdr:row>
      <xdr:rowOff>69850</xdr:rowOff>
    </xdr:to>
    <xdr:cxnSp macro="">
      <xdr:nvCxnSpPr>
        <xdr:cNvPr id="129" name="直線コネクタ 128"/>
        <xdr:cNvCxnSpPr/>
      </xdr:nvCxnSpPr>
      <xdr:spPr>
        <a:xfrm flipV="1">
          <a:off x="15671800" y="3336925"/>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41275</xdr:rowOff>
    </xdr:from>
    <xdr:to>
      <xdr:col>78</xdr:col>
      <xdr:colOff>69850</xdr:colOff>
      <xdr:row>20</xdr:row>
      <xdr:rowOff>69850</xdr:rowOff>
    </xdr:to>
    <xdr:cxnSp macro="">
      <xdr:nvCxnSpPr>
        <xdr:cNvPr id="132" name="直線コネクタ 131"/>
        <xdr:cNvCxnSpPr/>
      </xdr:nvCxnSpPr>
      <xdr:spPr>
        <a:xfrm>
          <a:off x="14782800" y="34702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88900</xdr:rowOff>
    </xdr:from>
    <xdr:to>
      <xdr:col>73</xdr:col>
      <xdr:colOff>180975</xdr:colOff>
      <xdr:row>20</xdr:row>
      <xdr:rowOff>41275</xdr:rowOff>
    </xdr:to>
    <xdr:cxnSp macro="">
      <xdr:nvCxnSpPr>
        <xdr:cNvPr id="135" name="直線コネクタ 134"/>
        <xdr:cNvCxnSpPr/>
      </xdr:nvCxnSpPr>
      <xdr:spPr>
        <a:xfrm>
          <a:off x="13893800" y="334645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102252</xdr:rowOff>
    </xdr:from>
    <xdr:ext cx="762000" cy="259045"/>
    <xdr:sp macro="" textlink="">
      <xdr:nvSpPr>
        <xdr:cNvPr id="137" name="テキスト ボックス 136"/>
        <xdr:cNvSpPr txBox="1"/>
      </xdr:nvSpPr>
      <xdr:spPr>
        <a:xfrm>
          <a:off x="14401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88900</xdr:rowOff>
    </xdr:from>
    <xdr:to>
      <xdr:col>69</xdr:col>
      <xdr:colOff>92075</xdr:colOff>
      <xdr:row>19</xdr:row>
      <xdr:rowOff>88900</xdr:rowOff>
    </xdr:to>
    <xdr:cxnSp macro="">
      <xdr:nvCxnSpPr>
        <xdr:cNvPr id="138" name="直線コネクタ 137"/>
        <xdr:cNvCxnSpPr/>
      </xdr:nvCxnSpPr>
      <xdr:spPr>
        <a:xfrm>
          <a:off x="13004800" y="3346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2" name="テキスト ボックス 141"/>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28575</xdr:rowOff>
    </xdr:from>
    <xdr:to>
      <xdr:col>82</xdr:col>
      <xdr:colOff>158750</xdr:colOff>
      <xdr:row>19</xdr:row>
      <xdr:rowOff>130175</xdr:rowOff>
    </xdr:to>
    <xdr:sp macro="" textlink="">
      <xdr:nvSpPr>
        <xdr:cNvPr id="148" name="楕円 147"/>
        <xdr:cNvSpPr/>
      </xdr:nvSpPr>
      <xdr:spPr>
        <a:xfrm>
          <a:off x="16459200" y="328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652</xdr:rowOff>
    </xdr:from>
    <xdr:ext cx="762000" cy="259045"/>
    <xdr:sp macro="" textlink="">
      <xdr:nvSpPr>
        <xdr:cNvPr id="149" name="物件費該当値テキスト"/>
        <xdr:cNvSpPr txBox="1"/>
      </xdr:nvSpPr>
      <xdr:spPr>
        <a:xfrm>
          <a:off x="16598900" y="325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19050</xdr:rowOff>
    </xdr:from>
    <xdr:to>
      <xdr:col>78</xdr:col>
      <xdr:colOff>120650</xdr:colOff>
      <xdr:row>20</xdr:row>
      <xdr:rowOff>120650</xdr:rowOff>
    </xdr:to>
    <xdr:sp macro="" textlink="">
      <xdr:nvSpPr>
        <xdr:cNvPr id="150" name="楕円 149"/>
        <xdr:cNvSpPr/>
      </xdr:nvSpPr>
      <xdr:spPr>
        <a:xfrm>
          <a:off x="15621000" y="34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105427</xdr:rowOff>
    </xdr:from>
    <xdr:ext cx="736600" cy="259045"/>
    <xdr:sp macro="" textlink="">
      <xdr:nvSpPr>
        <xdr:cNvPr id="151" name="テキスト ボックス 150"/>
        <xdr:cNvSpPr txBox="1"/>
      </xdr:nvSpPr>
      <xdr:spPr>
        <a:xfrm>
          <a:off x="15290800" y="353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161925</xdr:rowOff>
    </xdr:from>
    <xdr:to>
      <xdr:col>74</xdr:col>
      <xdr:colOff>31750</xdr:colOff>
      <xdr:row>20</xdr:row>
      <xdr:rowOff>92075</xdr:rowOff>
    </xdr:to>
    <xdr:sp macro="" textlink="">
      <xdr:nvSpPr>
        <xdr:cNvPr id="152" name="楕円 151"/>
        <xdr:cNvSpPr/>
      </xdr:nvSpPr>
      <xdr:spPr>
        <a:xfrm>
          <a:off x="14732000" y="341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76852</xdr:rowOff>
    </xdr:from>
    <xdr:ext cx="762000" cy="259045"/>
    <xdr:sp macro="" textlink="">
      <xdr:nvSpPr>
        <xdr:cNvPr id="153" name="テキスト ボックス 152"/>
        <xdr:cNvSpPr txBox="1"/>
      </xdr:nvSpPr>
      <xdr:spPr>
        <a:xfrm>
          <a:off x="14401800" y="350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38100</xdr:rowOff>
    </xdr:from>
    <xdr:to>
      <xdr:col>69</xdr:col>
      <xdr:colOff>142875</xdr:colOff>
      <xdr:row>19</xdr:row>
      <xdr:rowOff>139700</xdr:rowOff>
    </xdr:to>
    <xdr:sp macro="" textlink="">
      <xdr:nvSpPr>
        <xdr:cNvPr id="154" name="楕円 153"/>
        <xdr:cNvSpPr/>
      </xdr:nvSpPr>
      <xdr:spPr>
        <a:xfrm>
          <a:off x="13843000" y="32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124477</xdr:rowOff>
    </xdr:from>
    <xdr:ext cx="762000" cy="259045"/>
    <xdr:sp macro="" textlink="">
      <xdr:nvSpPr>
        <xdr:cNvPr id="155" name="テキスト ボックス 154"/>
        <xdr:cNvSpPr txBox="1"/>
      </xdr:nvSpPr>
      <xdr:spPr>
        <a:xfrm>
          <a:off x="13512800" y="338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38100</xdr:rowOff>
    </xdr:from>
    <xdr:to>
      <xdr:col>65</xdr:col>
      <xdr:colOff>53975</xdr:colOff>
      <xdr:row>19</xdr:row>
      <xdr:rowOff>139700</xdr:rowOff>
    </xdr:to>
    <xdr:sp macro="" textlink="">
      <xdr:nvSpPr>
        <xdr:cNvPr id="156" name="楕円 155"/>
        <xdr:cNvSpPr/>
      </xdr:nvSpPr>
      <xdr:spPr>
        <a:xfrm>
          <a:off x="12954000" y="32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124477</xdr:rowOff>
    </xdr:from>
    <xdr:ext cx="762000" cy="259045"/>
    <xdr:sp macro="" textlink="">
      <xdr:nvSpPr>
        <xdr:cNvPr id="157" name="テキスト ボックス 156"/>
        <xdr:cNvSpPr txBox="1"/>
      </xdr:nvSpPr>
      <xdr:spPr>
        <a:xfrm>
          <a:off x="12623800" y="338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子育て環境の整備に重点的に取り組んできたことにより児童福祉費などが増加傾向であり、類似団体平均を大きく上回っている。今後は、子育て施策を充実させつつ、事業の取捨選択を行い、経費の削減を図っていく。</a:t>
          </a:r>
          <a:endParaRPr lang="ja-JP" altLang="ja-JP" sz="1400">
            <a:solidFill>
              <a:schemeClr val="tx1"/>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155575</xdr:rowOff>
    </xdr:from>
    <xdr:to>
      <xdr:col>24</xdr:col>
      <xdr:colOff>25400</xdr:colOff>
      <xdr:row>58</xdr:row>
      <xdr:rowOff>31750</xdr:rowOff>
    </xdr:to>
    <xdr:cxnSp macro="">
      <xdr:nvCxnSpPr>
        <xdr:cNvPr id="193" name="直線コネクタ 192"/>
        <xdr:cNvCxnSpPr/>
      </xdr:nvCxnSpPr>
      <xdr:spPr>
        <a:xfrm>
          <a:off x="3987800" y="99282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57</xdr:row>
      <xdr:rowOff>155575</xdr:rowOff>
    </xdr:to>
    <xdr:cxnSp macro="">
      <xdr:nvCxnSpPr>
        <xdr:cNvPr id="196" name="直線コネクタ 195"/>
        <xdr:cNvCxnSpPr/>
      </xdr:nvCxnSpPr>
      <xdr:spPr>
        <a:xfrm>
          <a:off x="3098800" y="98806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8" name="テキスト ボックス 197"/>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79375</xdr:rowOff>
    </xdr:to>
    <xdr:cxnSp macro="">
      <xdr:nvCxnSpPr>
        <xdr:cNvPr id="199" name="直線コネクタ 198"/>
        <xdr:cNvCxnSpPr/>
      </xdr:nvCxnSpPr>
      <xdr:spPr>
        <a:xfrm flipV="1">
          <a:off x="2209800" y="98806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1" name="テキスト ボックス 200"/>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22225</xdr:rowOff>
    </xdr:from>
    <xdr:to>
      <xdr:col>11</xdr:col>
      <xdr:colOff>9525</xdr:colOff>
      <xdr:row>58</xdr:row>
      <xdr:rowOff>79375</xdr:rowOff>
    </xdr:to>
    <xdr:cxnSp macro="">
      <xdr:nvCxnSpPr>
        <xdr:cNvPr id="202" name="直線コネクタ 201"/>
        <xdr:cNvCxnSpPr/>
      </xdr:nvCxnSpPr>
      <xdr:spPr>
        <a:xfrm>
          <a:off x="1320800" y="99663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4" name="テキスト ボックス 203"/>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45102</xdr:rowOff>
    </xdr:from>
    <xdr:ext cx="762000" cy="259045"/>
    <xdr:sp macro="" textlink="">
      <xdr:nvSpPr>
        <xdr:cNvPr id="206" name="テキスト ボックス 205"/>
        <xdr:cNvSpPr txBox="1"/>
      </xdr:nvSpPr>
      <xdr:spPr>
        <a:xfrm>
          <a:off x="939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152400</xdr:rowOff>
    </xdr:from>
    <xdr:to>
      <xdr:col>24</xdr:col>
      <xdr:colOff>76200</xdr:colOff>
      <xdr:row>58</xdr:row>
      <xdr:rowOff>82550</xdr:rowOff>
    </xdr:to>
    <xdr:sp macro="" textlink="">
      <xdr:nvSpPr>
        <xdr:cNvPr id="212" name="楕円 211"/>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124477</xdr:rowOff>
    </xdr:from>
    <xdr:ext cx="762000" cy="259045"/>
    <xdr:sp macro="" textlink="">
      <xdr:nvSpPr>
        <xdr:cNvPr id="213" name="扶助費該当値テキスト"/>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104775</xdr:rowOff>
    </xdr:from>
    <xdr:to>
      <xdr:col>20</xdr:col>
      <xdr:colOff>38100</xdr:colOff>
      <xdr:row>58</xdr:row>
      <xdr:rowOff>34925</xdr:rowOff>
    </xdr:to>
    <xdr:sp macro="" textlink="">
      <xdr:nvSpPr>
        <xdr:cNvPr id="214" name="楕円 213"/>
        <xdr:cNvSpPr/>
      </xdr:nvSpPr>
      <xdr:spPr>
        <a:xfrm>
          <a:off x="3937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19702</xdr:rowOff>
    </xdr:from>
    <xdr:ext cx="736600" cy="259045"/>
    <xdr:sp macro="" textlink="">
      <xdr:nvSpPr>
        <xdr:cNvPr id="215" name="テキスト ボックス 214"/>
        <xdr:cNvSpPr txBox="1"/>
      </xdr:nvSpPr>
      <xdr:spPr>
        <a:xfrm>
          <a:off x="3606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16" name="楕円 215"/>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7" name="テキスト ボックス 216"/>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28575</xdr:rowOff>
    </xdr:from>
    <xdr:to>
      <xdr:col>11</xdr:col>
      <xdr:colOff>60325</xdr:colOff>
      <xdr:row>58</xdr:row>
      <xdr:rowOff>130175</xdr:rowOff>
    </xdr:to>
    <xdr:sp macro="" textlink="">
      <xdr:nvSpPr>
        <xdr:cNvPr id="218" name="楕円 217"/>
        <xdr:cNvSpPr/>
      </xdr:nvSpPr>
      <xdr:spPr>
        <a:xfrm>
          <a:off x="2159000" y="99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114952</xdr:rowOff>
    </xdr:from>
    <xdr:ext cx="762000" cy="259045"/>
    <xdr:sp macro="" textlink="">
      <xdr:nvSpPr>
        <xdr:cNvPr id="219" name="テキスト ボックス 218"/>
        <xdr:cNvSpPr txBox="1"/>
      </xdr:nvSpPr>
      <xdr:spPr>
        <a:xfrm>
          <a:off x="1828800" y="1005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142875</xdr:rowOff>
    </xdr:from>
    <xdr:to>
      <xdr:col>6</xdr:col>
      <xdr:colOff>171450</xdr:colOff>
      <xdr:row>58</xdr:row>
      <xdr:rowOff>73025</xdr:rowOff>
    </xdr:to>
    <xdr:sp macro="" textlink="">
      <xdr:nvSpPr>
        <xdr:cNvPr id="220" name="楕円 219"/>
        <xdr:cNvSpPr/>
      </xdr:nvSpPr>
      <xdr:spPr>
        <a:xfrm>
          <a:off x="1270000" y="99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57802</xdr:rowOff>
    </xdr:from>
    <xdr:ext cx="762000" cy="259045"/>
    <xdr:sp macro="" textlink="">
      <xdr:nvSpPr>
        <xdr:cNvPr id="221" name="テキスト ボックス 220"/>
        <xdr:cNvSpPr txBox="1"/>
      </xdr:nvSpPr>
      <xdr:spPr>
        <a:xfrm>
          <a:off x="939800" y="1000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介護保険事業会計</a:t>
          </a:r>
          <a:r>
            <a:rPr kumimoji="1" lang="ja-JP" altLang="en-US" sz="1100">
              <a:solidFill>
                <a:schemeClr val="tx1"/>
              </a:solidFill>
              <a:effectLst/>
              <a:latin typeface="+mn-lt"/>
              <a:ea typeface="+mn-ea"/>
              <a:cs typeface="+mn-cs"/>
            </a:rPr>
            <a:t>及び</a:t>
          </a:r>
          <a:r>
            <a:rPr kumimoji="1" lang="ja-JP" altLang="ja-JP" sz="1100">
              <a:solidFill>
                <a:schemeClr val="tx1"/>
              </a:solidFill>
              <a:effectLst/>
              <a:latin typeface="+mn-lt"/>
              <a:ea typeface="+mn-ea"/>
              <a:cs typeface="+mn-cs"/>
            </a:rPr>
            <a:t>公共下水道事業特別会計への繰出金が大きく増加したため、経常収支比率に対する割合は増加した。今後は、下水道事業の法適化を進め、健全な経営となるよう適切な方策をとっていく。</a:t>
          </a:r>
          <a:endParaRPr lang="ja-JP" altLang="ja-JP" sz="140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66584</xdr:rowOff>
    </xdr:from>
    <xdr:to>
      <xdr:col>82</xdr:col>
      <xdr:colOff>107950</xdr:colOff>
      <xdr:row>59</xdr:row>
      <xdr:rowOff>171087</xdr:rowOff>
    </xdr:to>
    <xdr:cxnSp macro="">
      <xdr:nvCxnSpPr>
        <xdr:cNvPr id="255" name="直線コネクタ 254"/>
        <xdr:cNvCxnSpPr/>
      </xdr:nvCxnSpPr>
      <xdr:spPr>
        <a:xfrm>
          <a:off x="15671800" y="10182134"/>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40459</xdr:rowOff>
    </xdr:from>
    <xdr:to>
      <xdr:col>78</xdr:col>
      <xdr:colOff>69850</xdr:colOff>
      <xdr:row>59</xdr:row>
      <xdr:rowOff>66584</xdr:rowOff>
    </xdr:to>
    <xdr:cxnSp macro="">
      <xdr:nvCxnSpPr>
        <xdr:cNvPr id="258" name="直線コネクタ 257"/>
        <xdr:cNvCxnSpPr/>
      </xdr:nvCxnSpPr>
      <xdr:spPr>
        <a:xfrm>
          <a:off x="14782800" y="101560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40459</xdr:rowOff>
    </xdr:to>
    <xdr:cxnSp macro="">
      <xdr:nvCxnSpPr>
        <xdr:cNvPr id="261" name="直線コネクタ 260"/>
        <xdr:cNvCxnSpPr/>
      </xdr:nvCxnSpPr>
      <xdr:spPr>
        <a:xfrm>
          <a:off x="13893800" y="1011682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37754</xdr:rowOff>
    </xdr:from>
    <xdr:ext cx="762000" cy="259045"/>
    <xdr:sp macro="" textlink="">
      <xdr:nvSpPr>
        <xdr:cNvPr id="263" name="テキスト ボックス 262"/>
        <xdr:cNvSpPr txBox="1"/>
      </xdr:nvSpPr>
      <xdr:spPr>
        <a:xfrm>
          <a:off x="14401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105773</xdr:rowOff>
    </xdr:to>
    <xdr:cxnSp macro="">
      <xdr:nvCxnSpPr>
        <xdr:cNvPr id="264" name="直線コネクタ 263"/>
        <xdr:cNvCxnSpPr/>
      </xdr:nvCxnSpPr>
      <xdr:spPr>
        <a:xfrm flipV="1">
          <a:off x="13004800" y="1011682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6" name="テキスト ボックス 265"/>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8" name="テキスト ボックス 267"/>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120287</xdr:rowOff>
    </xdr:from>
    <xdr:to>
      <xdr:col>82</xdr:col>
      <xdr:colOff>158750</xdr:colOff>
      <xdr:row>60</xdr:row>
      <xdr:rowOff>50437</xdr:rowOff>
    </xdr:to>
    <xdr:sp macro="" textlink="">
      <xdr:nvSpPr>
        <xdr:cNvPr id="274" name="楕円 273"/>
        <xdr:cNvSpPr/>
      </xdr:nvSpPr>
      <xdr:spPr>
        <a:xfrm>
          <a:off x="16459200" y="102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92364</xdr:rowOff>
    </xdr:from>
    <xdr:ext cx="762000" cy="259045"/>
    <xdr:sp macro="" textlink="">
      <xdr:nvSpPr>
        <xdr:cNvPr id="275" name="その他該当値テキスト"/>
        <xdr:cNvSpPr txBox="1"/>
      </xdr:nvSpPr>
      <xdr:spPr>
        <a:xfrm>
          <a:off x="16598900" y="102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15784</xdr:rowOff>
    </xdr:from>
    <xdr:to>
      <xdr:col>78</xdr:col>
      <xdr:colOff>120650</xdr:colOff>
      <xdr:row>59</xdr:row>
      <xdr:rowOff>117384</xdr:rowOff>
    </xdr:to>
    <xdr:sp macro="" textlink="">
      <xdr:nvSpPr>
        <xdr:cNvPr id="276" name="楕円 275"/>
        <xdr:cNvSpPr/>
      </xdr:nvSpPr>
      <xdr:spPr>
        <a:xfrm>
          <a:off x="15621000" y="1013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102161</xdr:rowOff>
    </xdr:from>
    <xdr:ext cx="736600" cy="259045"/>
    <xdr:sp macro="" textlink="">
      <xdr:nvSpPr>
        <xdr:cNvPr id="277" name="テキスト ボックス 276"/>
        <xdr:cNvSpPr txBox="1"/>
      </xdr:nvSpPr>
      <xdr:spPr>
        <a:xfrm>
          <a:off x="15290800" y="10217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161109</xdr:rowOff>
    </xdr:from>
    <xdr:to>
      <xdr:col>74</xdr:col>
      <xdr:colOff>31750</xdr:colOff>
      <xdr:row>59</xdr:row>
      <xdr:rowOff>91259</xdr:rowOff>
    </xdr:to>
    <xdr:sp macro="" textlink="">
      <xdr:nvSpPr>
        <xdr:cNvPr id="278" name="楕円 277"/>
        <xdr:cNvSpPr/>
      </xdr:nvSpPr>
      <xdr:spPr>
        <a:xfrm>
          <a:off x="14732000" y="1010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76036</xdr:rowOff>
    </xdr:from>
    <xdr:ext cx="762000" cy="259045"/>
    <xdr:sp macro="" textlink="">
      <xdr:nvSpPr>
        <xdr:cNvPr id="279" name="テキスト ボックス 278"/>
        <xdr:cNvSpPr txBox="1"/>
      </xdr:nvSpPr>
      <xdr:spPr>
        <a:xfrm>
          <a:off x="14401800" y="101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80" name="楕円 279"/>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81" name="テキスト ボックス 280"/>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54973</xdr:rowOff>
    </xdr:from>
    <xdr:to>
      <xdr:col>65</xdr:col>
      <xdr:colOff>53975</xdr:colOff>
      <xdr:row>59</xdr:row>
      <xdr:rowOff>156573</xdr:rowOff>
    </xdr:to>
    <xdr:sp macro="" textlink="">
      <xdr:nvSpPr>
        <xdr:cNvPr id="282" name="楕円 281"/>
        <xdr:cNvSpPr/>
      </xdr:nvSpPr>
      <xdr:spPr>
        <a:xfrm>
          <a:off x="12954000" y="101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141350</xdr:rowOff>
    </xdr:from>
    <xdr:ext cx="762000" cy="259045"/>
    <xdr:sp macro="" textlink="">
      <xdr:nvSpPr>
        <xdr:cNvPr id="283" name="テキスト ボックス 282"/>
        <xdr:cNvSpPr txBox="1"/>
      </xdr:nvSpPr>
      <xdr:spPr>
        <a:xfrm>
          <a:off x="12623800" y="1025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tx1"/>
              </a:solidFill>
              <a:effectLst/>
              <a:latin typeface="+mn-lt"/>
              <a:ea typeface="+mn-ea"/>
              <a:cs typeface="+mn-cs"/>
            </a:rPr>
            <a:t>補助金等適正化検討委員会による</a:t>
          </a:r>
          <a:r>
            <a:rPr kumimoji="1" lang="ja-JP" altLang="ja-JP" sz="1100">
              <a:solidFill>
                <a:schemeClr val="tx1"/>
              </a:solidFill>
              <a:effectLst/>
              <a:latin typeface="+mn-lt"/>
              <a:ea typeface="+mn-ea"/>
              <a:cs typeface="+mn-cs"/>
            </a:rPr>
            <a:t>補助金の見直しや廃止をすすめており、今後も削減に努めていく。</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56134</xdr:rowOff>
    </xdr:to>
    <xdr:cxnSp macro="">
      <xdr:nvCxnSpPr>
        <xdr:cNvPr id="313" name="直線コネクタ 312"/>
        <xdr:cNvCxnSpPr/>
      </xdr:nvCxnSpPr>
      <xdr:spPr>
        <a:xfrm flipV="1">
          <a:off x="15671800" y="63860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74422</xdr:rowOff>
    </xdr:to>
    <xdr:cxnSp macro="">
      <xdr:nvCxnSpPr>
        <xdr:cNvPr id="316" name="直線コネクタ 315"/>
        <xdr:cNvCxnSpPr/>
      </xdr:nvCxnSpPr>
      <xdr:spPr>
        <a:xfrm flipV="1">
          <a:off x="14782800" y="6399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74422</xdr:rowOff>
    </xdr:to>
    <xdr:cxnSp macro="">
      <xdr:nvCxnSpPr>
        <xdr:cNvPr id="319" name="直線コネクタ 318"/>
        <xdr:cNvCxnSpPr/>
      </xdr:nvCxnSpPr>
      <xdr:spPr>
        <a:xfrm>
          <a:off x="13893800" y="6413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135399</xdr:rowOff>
    </xdr:from>
    <xdr:ext cx="762000" cy="259045"/>
    <xdr:sp macro="" textlink="">
      <xdr:nvSpPr>
        <xdr:cNvPr id="321" name="テキスト ボックス 320"/>
        <xdr:cNvSpPr txBox="1"/>
      </xdr:nvSpPr>
      <xdr:spPr>
        <a:xfrm>
          <a:off x="14401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97282</xdr:rowOff>
    </xdr:to>
    <xdr:cxnSp macro="">
      <xdr:nvCxnSpPr>
        <xdr:cNvPr id="322" name="直線コネクタ 321"/>
        <xdr:cNvCxnSpPr/>
      </xdr:nvCxnSpPr>
      <xdr:spPr>
        <a:xfrm flipV="1">
          <a:off x="13004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4" name="テキスト ボックス 323"/>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126255</xdr:rowOff>
    </xdr:from>
    <xdr:ext cx="762000" cy="259045"/>
    <xdr:sp macro="" textlink="">
      <xdr:nvSpPr>
        <xdr:cNvPr id="326" name="テキスト ボックス 325"/>
        <xdr:cNvSpPr txBox="1"/>
      </xdr:nvSpPr>
      <xdr:spPr>
        <a:xfrm>
          <a:off x="12623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32" name="楕円 331"/>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8145</xdr:rowOff>
    </xdr:from>
    <xdr:ext cx="762000" cy="259045"/>
    <xdr:sp macro="" textlink="">
      <xdr:nvSpPr>
        <xdr:cNvPr id="333" name="補助費等該当値テキスト"/>
        <xdr:cNvSpPr txBox="1"/>
      </xdr:nvSpPr>
      <xdr:spPr>
        <a:xfrm>
          <a:off x="16598900" y="618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34" name="楕円 333"/>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117111</xdr:rowOff>
    </xdr:from>
    <xdr:ext cx="736600" cy="259045"/>
    <xdr:sp macro="" textlink="">
      <xdr:nvSpPr>
        <xdr:cNvPr id="335" name="テキスト ボックス 334"/>
        <xdr:cNvSpPr txBox="1"/>
      </xdr:nvSpPr>
      <xdr:spPr>
        <a:xfrm>
          <a:off x="15290800" y="6117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36" name="楕円 335"/>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37" name="テキスト ボックス 336"/>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8" name="楕円 337"/>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9" name="テキスト ボックス 338"/>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40" name="楕円 339"/>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41" name="テキスト ボックス 340"/>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これまでの起債抑制策により、類似団体平均を下回っているが、臨時財政対策債の発行が続いていることや、近年の借入れについて、償還期間を短く設定したこともあり、増加傾向である。引き続き起債発行を抑制するとともに、適正な後年度負担を求めつつ、繰上償還を行うなど村債残高の減少を図っていく。</a:t>
          </a:r>
          <a:endParaRPr lang="ja-JP" altLang="ja-JP" sz="1400">
            <a:solidFill>
              <a:schemeClr val="tx1"/>
            </a:solidFill>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143002</xdr:rowOff>
    </xdr:from>
    <xdr:to>
      <xdr:col>24</xdr:col>
      <xdr:colOff>25400</xdr:colOff>
      <xdr:row>76</xdr:row>
      <xdr:rowOff>17272</xdr:rowOff>
    </xdr:to>
    <xdr:cxnSp macro="">
      <xdr:nvCxnSpPr>
        <xdr:cNvPr id="371" name="直線コネクタ 370"/>
        <xdr:cNvCxnSpPr/>
      </xdr:nvCxnSpPr>
      <xdr:spPr>
        <a:xfrm flipV="1">
          <a:off x="3987800" y="130017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17272</xdr:rowOff>
    </xdr:from>
    <xdr:to>
      <xdr:col>19</xdr:col>
      <xdr:colOff>187325</xdr:colOff>
      <xdr:row>76</xdr:row>
      <xdr:rowOff>113285</xdr:rowOff>
    </xdr:to>
    <xdr:cxnSp macro="">
      <xdr:nvCxnSpPr>
        <xdr:cNvPr id="374" name="直線コネクタ 373"/>
        <xdr:cNvCxnSpPr/>
      </xdr:nvCxnSpPr>
      <xdr:spPr>
        <a:xfrm flipV="1">
          <a:off x="3098800" y="13047472"/>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94996</xdr:rowOff>
    </xdr:from>
    <xdr:to>
      <xdr:col>15</xdr:col>
      <xdr:colOff>98425</xdr:colOff>
      <xdr:row>76</xdr:row>
      <xdr:rowOff>113285</xdr:rowOff>
    </xdr:to>
    <xdr:cxnSp macro="">
      <xdr:nvCxnSpPr>
        <xdr:cNvPr id="377" name="直線コネクタ 376"/>
        <xdr:cNvCxnSpPr/>
      </xdr:nvCxnSpPr>
      <xdr:spPr>
        <a:xfrm>
          <a:off x="2209800" y="131251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94996</xdr:rowOff>
    </xdr:to>
    <xdr:cxnSp macro="">
      <xdr:nvCxnSpPr>
        <xdr:cNvPr id="380" name="直線コネクタ 379"/>
        <xdr:cNvCxnSpPr/>
      </xdr:nvCxnSpPr>
      <xdr:spPr>
        <a:xfrm>
          <a:off x="1320800" y="13093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82" name="テキスト ボックス 381"/>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92202</xdr:rowOff>
    </xdr:from>
    <xdr:to>
      <xdr:col>24</xdr:col>
      <xdr:colOff>76200</xdr:colOff>
      <xdr:row>76</xdr:row>
      <xdr:rowOff>22352</xdr:rowOff>
    </xdr:to>
    <xdr:sp macro="" textlink="">
      <xdr:nvSpPr>
        <xdr:cNvPr id="390" name="楕円 389"/>
        <xdr:cNvSpPr/>
      </xdr:nvSpPr>
      <xdr:spPr>
        <a:xfrm>
          <a:off x="4775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108729</xdr:rowOff>
    </xdr:from>
    <xdr:ext cx="762000" cy="259045"/>
    <xdr:sp macro="" textlink="">
      <xdr:nvSpPr>
        <xdr:cNvPr id="391" name="公債費該当値テキスト"/>
        <xdr:cNvSpPr txBox="1"/>
      </xdr:nvSpPr>
      <xdr:spPr>
        <a:xfrm>
          <a:off x="4914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137922</xdr:rowOff>
    </xdr:from>
    <xdr:to>
      <xdr:col>20</xdr:col>
      <xdr:colOff>38100</xdr:colOff>
      <xdr:row>76</xdr:row>
      <xdr:rowOff>68072</xdr:rowOff>
    </xdr:to>
    <xdr:sp macro="" textlink="">
      <xdr:nvSpPr>
        <xdr:cNvPr id="392" name="楕円 391"/>
        <xdr:cNvSpPr/>
      </xdr:nvSpPr>
      <xdr:spPr>
        <a:xfrm>
          <a:off x="3937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78249</xdr:rowOff>
    </xdr:from>
    <xdr:ext cx="736600" cy="259045"/>
    <xdr:sp macro="" textlink="">
      <xdr:nvSpPr>
        <xdr:cNvPr id="393" name="テキスト ボックス 392"/>
        <xdr:cNvSpPr txBox="1"/>
      </xdr:nvSpPr>
      <xdr:spPr>
        <a:xfrm>
          <a:off x="3606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94" name="楕円 393"/>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95" name="テキスト ボックス 394"/>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44196</xdr:rowOff>
    </xdr:from>
    <xdr:to>
      <xdr:col>11</xdr:col>
      <xdr:colOff>60325</xdr:colOff>
      <xdr:row>76</xdr:row>
      <xdr:rowOff>145796</xdr:rowOff>
    </xdr:to>
    <xdr:sp macro="" textlink="">
      <xdr:nvSpPr>
        <xdr:cNvPr id="396" name="楕円 395"/>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155973</xdr:rowOff>
    </xdr:from>
    <xdr:ext cx="762000" cy="259045"/>
    <xdr:sp macro="" textlink="">
      <xdr:nvSpPr>
        <xdr:cNvPr id="397" name="テキスト ボックス 396"/>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xdr:rowOff>
    </xdr:from>
    <xdr:to>
      <xdr:col>6</xdr:col>
      <xdr:colOff>171450</xdr:colOff>
      <xdr:row>76</xdr:row>
      <xdr:rowOff>113792</xdr:rowOff>
    </xdr:to>
    <xdr:sp macro="" textlink="">
      <xdr:nvSpPr>
        <xdr:cNvPr id="398" name="楕円 397"/>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123969</xdr:rowOff>
    </xdr:from>
    <xdr:ext cx="762000" cy="259045"/>
    <xdr:sp macro="" textlink="">
      <xdr:nvSpPr>
        <xdr:cNvPr id="399" name="テキスト ボックス 398"/>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公債費に係る経常収支比率が、類似団体平均を下回っている一方で、公債費以外に係る経常収支比率は類似団体平均を上回っており、特に扶助費と物件費に係る比率が類似団体平均を大きく上回っている。</a:t>
          </a:r>
          <a:r>
            <a:rPr kumimoji="1" lang="ja-JP" altLang="ja-JP" sz="1100" b="0" i="0" baseline="0">
              <a:solidFill>
                <a:schemeClr val="tx1"/>
              </a:solidFill>
              <a:effectLst/>
              <a:latin typeface="+mn-lt"/>
              <a:ea typeface="+mn-ea"/>
              <a:cs typeface="+mn-cs"/>
            </a:rPr>
            <a:t>今後は、事業の取捨選択を行い、経費の削減を図っていく。</a:t>
          </a:r>
          <a:endParaRPr lang="ja-JP" altLang="ja-JP" sz="1400">
            <a:solidFill>
              <a:schemeClr val="tx1"/>
            </a:solidFill>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33274</xdr:rowOff>
    </xdr:from>
    <xdr:to>
      <xdr:col>82</xdr:col>
      <xdr:colOff>107950</xdr:colOff>
      <xdr:row>79</xdr:row>
      <xdr:rowOff>124713</xdr:rowOff>
    </xdr:to>
    <xdr:cxnSp macro="">
      <xdr:nvCxnSpPr>
        <xdr:cNvPr id="430" name="直線コネクタ 429"/>
        <xdr:cNvCxnSpPr/>
      </xdr:nvCxnSpPr>
      <xdr:spPr>
        <a:xfrm>
          <a:off x="15671800" y="13577824"/>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33274</xdr:rowOff>
    </xdr:from>
    <xdr:to>
      <xdr:col>78</xdr:col>
      <xdr:colOff>69850</xdr:colOff>
      <xdr:row>79</xdr:row>
      <xdr:rowOff>46989</xdr:rowOff>
    </xdr:to>
    <xdr:cxnSp macro="">
      <xdr:nvCxnSpPr>
        <xdr:cNvPr id="433" name="直線コネクタ 432"/>
        <xdr:cNvCxnSpPr/>
      </xdr:nvCxnSpPr>
      <xdr:spPr>
        <a:xfrm flipV="1">
          <a:off x="14782800" y="135778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5" name="テキスト ボックス 434"/>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83565</xdr:rowOff>
    </xdr:to>
    <xdr:cxnSp macro="">
      <xdr:nvCxnSpPr>
        <xdr:cNvPr id="436" name="直線コネクタ 435"/>
        <xdr:cNvCxnSpPr/>
      </xdr:nvCxnSpPr>
      <xdr:spPr>
        <a:xfrm flipV="1">
          <a:off x="13893800" y="135915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8" name="テキスト ボックス 437"/>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83565</xdr:rowOff>
    </xdr:from>
    <xdr:to>
      <xdr:col>69</xdr:col>
      <xdr:colOff>92075</xdr:colOff>
      <xdr:row>79</xdr:row>
      <xdr:rowOff>138430</xdr:rowOff>
    </xdr:to>
    <xdr:cxnSp macro="">
      <xdr:nvCxnSpPr>
        <xdr:cNvPr id="439" name="直線コネクタ 438"/>
        <xdr:cNvCxnSpPr/>
      </xdr:nvCxnSpPr>
      <xdr:spPr>
        <a:xfrm flipV="1">
          <a:off x="13004800" y="136281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73913</xdr:rowOff>
    </xdr:from>
    <xdr:to>
      <xdr:col>82</xdr:col>
      <xdr:colOff>158750</xdr:colOff>
      <xdr:row>80</xdr:row>
      <xdr:rowOff>4063</xdr:rowOff>
    </xdr:to>
    <xdr:sp macro="" textlink="">
      <xdr:nvSpPr>
        <xdr:cNvPr id="449" name="楕円 448"/>
        <xdr:cNvSpPr/>
      </xdr:nvSpPr>
      <xdr:spPr>
        <a:xfrm>
          <a:off x="164592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45990</xdr:rowOff>
    </xdr:from>
    <xdr:ext cx="762000" cy="259045"/>
    <xdr:sp macro="" textlink="">
      <xdr:nvSpPr>
        <xdr:cNvPr id="450" name="公債費以外該当値テキスト"/>
        <xdr:cNvSpPr txBox="1"/>
      </xdr:nvSpPr>
      <xdr:spPr>
        <a:xfrm>
          <a:off x="165989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153924</xdr:rowOff>
    </xdr:from>
    <xdr:to>
      <xdr:col>78</xdr:col>
      <xdr:colOff>120650</xdr:colOff>
      <xdr:row>79</xdr:row>
      <xdr:rowOff>84074</xdr:rowOff>
    </xdr:to>
    <xdr:sp macro="" textlink="">
      <xdr:nvSpPr>
        <xdr:cNvPr id="451" name="楕円 450"/>
        <xdr:cNvSpPr/>
      </xdr:nvSpPr>
      <xdr:spPr>
        <a:xfrm>
          <a:off x="15621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68851</xdr:rowOff>
    </xdr:from>
    <xdr:ext cx="736600" cy="259045"/>
    <xdr:sp macro="" textlink="">
      <xdr:nvSpPr>
        <xdr:cNvPr id="452" name="テキスト ボックス 451"/>
        <xdr:cNvSpPr txBox="1"/>
      </xdr:nvSpPr>
      <xdr:spPr>
        <a:xfrm>
          <a:off x="15290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53" name="楕円 452"/>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54" name="テキスト ボックス 453"/>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32765</xdr:rowOff>
    </xdr:from>
    <xdr:to>
      <xdr:col>69</xdr:col>
      <xdr:colOff>142875</xdr:colOff>
      <xdr:row>79</xdr:row>
      <xdr:rowOff>134365</xdr:rowOff>
    </xdr:to>
    <xdr:sp macro="" textlink="">
      <xdr:nvSpPr>
        <xdr:cNvPr id="455" name="楕円 454"/>
        <xdr:cNvSpPr/>
      </xdr:nvSpPr>
      <xdr:spPr>
        <a:xfrm>
          <a:off x="13843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119142</xdr:rowOff>
    </xdr:from>
    <xdr:ext cx="762000" cy="259045"/>
    <xdr:sp macro="" textlink="">
      <xdr:nvSpPr>
        <xdr:cNvPr id="456" name="テキスト ボックス 455"/>
        <xdr:cNvSpPr txBox="1"/>
      </xdr:nvSpPr>
      <xdr:spPr>
        <a:xfrm>
          <a:off x="13512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57" name="楕円 456"/>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58" name="テキスト ボックス 457"/>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74262</xdr:rowOff>
    </xdr:from>
    <xdr:to>
      <xdr:col>29</xdr:col>
      <xdr:colOff>127000</xdr:colOff>
      <xdr:row>19</xdr:row>
      <xdr:rowOff>109405</xdr:rowOff>
    </xdr:to>
    <xdr:cxnSp macro="">
      <xdr:nvCxnSpPr>
        <xdr:cNvPr id="50" name="直線コネクタ 49"/>
        <xdr:cNvCxnSpPr/>
      </xdr:nvCxnSpPr>
      <xdr:spPr bwMode="auto">
        <a:xfrm flipV="1">
          <a:off x="5003800" y="3379437"/>
          <a:ext cx="647700" cy="35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109405</xdr:rowOff>
    </xdr:from>
    <xdr:to>
      <xdr:col>26</xdr:col>
      <xdr:colOff>50800</xdr:colOff>
      <xdr:row>19</xdr:row>
      <xdr:rowOff>111752</xdr:rowOff>
    </xdr:to>
    <xdr:cxnSp macro="">
      <xdr:nvCxnSpPr>
        <xdr:cNvPr id="53" name="直線コネクタ 52"/>
        <xdr:cNvCxnSpPr/>
      </xdr:nvCxnSpPr>
      <xdr:spPr bwMode="auto">
        <a:xfrm flipV="1">
          <a:off x="4305300" y="3414580"/>
          <a:ext cx="698500" cy="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96253</xdr:rowOff>
    </xdr:from>
    <xdr:to>
      <xdr:col>22</xdr:col>
      <xdr:colOff>114300</xdr:colOff>
      <xdr:row>19</xdr:row>
      <xdr:rowOff>111752</xdr:rowOff>
    </xdr:to>
    <xdr:cxnSp macro="">
      <xdr:nvCxnSpPr>
        <xdr:cNvPr id="56" name="直線コネクタ 55"/>
        <xdr:cNvCxnSpPr/>
      </xdr:nvCxnSpPr>
      <xdr:spPr bwMode="auto">
        <a:xfrm>
          <a:off x="3606800" y="3401428"/>
          <a:ext cx="698500" cy="15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7551</xdr:rowOff>
    </xdr:from>
    <xdr:ext cx="762000" cy="259045"/>
    <xdr:sp macro="" textlink="">
      <xdr:nvSpPr>
        <xdr:cNvPr id="58" name="テキスト ボックス 57"/>
        <xdr:cNvSpPr txBox="1"/>
      </xdr:nvSpPr>
      <xdr:spPr>
        <a:xfrm>
          <a:off x="3924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96253</xdr:rowOff>
    </xdr:from>
    <xdr:to>
      <xdr:col>18</xdr:col>
      <xdr:colOff>177800</xdr:colOff>
      <xdr:row>19</xdr:row>
      <xdr:rowOff>113071</xdr:rowOff>
    </xdr:to>
    <xdr:cxnSp macro="">
      <xdr:nvCxnSpPr>
        <xdr:cNvPr id="59" name="直線コネクタ 58"/>
        <xdr:cNvCxnSpPr/>
      </xdr:nvCxnSpPr>
      <xdr:spPr bwMode="auto">
        <a:xfrm flipV="1">
          <a:off x="2908300" y="3401428"/>
          <a:ext cx="698500" cy="16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37375</xdr:rowOff>
    </xdr:from>
    <xdr:ext cx="762000" cy="259045"/>
    <xdr:sp macro="" textlink="">
      <xdr:nvSpPr>
        <xdr:cNvPr id="61" name="テキスト ボックス 60"/>
        <xdr:cNvSpPr txBox="1"/>
      </xdr:nvSpPr>
      <xdr:spPr>
        <a:xfrm>
          <a:off x="3225800" y="282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51206</xdr:rowOff>
    </xdr:from>
    <xdr:ext cx="762000" cy="259045"/>
    <xdr:sp macro="" textlink="">
      <xdr:nvSpPr>
        <xdr:cNvPr id="63" name="テキスト ボックス 62"/>
        <xdr:cNvSpPr txBox="1"/>
      </xdr:nvSpPr>
      <xdr:spPr>
        <a:xfrm>
          <a:off x="2527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23462</xdr:rowOff>
    </xdr:from>
    <xdr:to>
      <xdr:col>29</xdr:col>
      <xdr:colOff>177800</xdr:colOff>
      <xdr:row>19</xdr:row>
      <xdr:rowOff>125062</xdr:rowOff>
    </xdr:to>
    <xdr:sp macro="" textlink="">
      <xdr:nvSpPr>
        <xdr:cNvPr id="69" name="楕円 68"/>
        <xdr:cNvSpPr/>
      </xdr:nvSpPr>
      <xdr:spPr bwMode="auto">
        <a:xfrm>
          <a:off x="5600700" y="3328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103489</xdr:rowOff>
    </xdr:from>
    <xdr:ext cx="762000" cy="259045"/>
    <xdr:sp macro="" textlink="">
      <xdr:nvSpPr>
        <xdr:cNvPr id="70" name="人口1人当たり決算額の推移該当値テキスト130"/>
        <xdr:cNvSpPr txBox="1"/>
      </xdr:nvSpPr>
      <xdr:spPr>
        <a:xfrm>
          <a:off x="5740400" y="323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58605</xdr:rowOff>
    </xdr:from>
    <xdr:to>
      <xdr:col>26</xdr:col>
      <xdr:colOff>101600</xdr:colOff>
      <xdr:row>19</xdr:row>
      <xdr:rowOff>160205</xdr:rowOff>
    </xdr:to>
    <xdr:sp macro="" textlink="">
      <xdr:nvSpPr>
        <xdr:cNvPr id="71" name="楕円 70"/>
        <xdr:cNvSpPr/>
      </xdr:nvSpPr>
      <xdr:spPr bwMode="auto">
        <a:xfrm>
          <a:off x="4953000" y="3363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144982</xdr:rowOff>
    </xdr:from>
    <xdr:ext cx="736600" cy="259045"/>
    <xdr:sp macro="" textlink="">
      <xdr:nvSpPr>
        <xdr:cNvPr id="72" name="テキスト ボックス 71"/>
        <xdr:cNvSpPr txBox="1"/>
      </xdr:nvSpPr>
      <xdr:spPr>
        <a:xfrm>
          <a:off x="4622800" y="345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60952</xdr:rowOff>
    </xdr:from>
    <xdr:to>
      <xdr:col>22</xdr:col>
      <xdr:colOff>165100</xdr:colOff>
      <xdr:row>19</xdr:row>
      <xdr:rowOff>162552</xdr:rowOff>
    </xdr:to>
    <xdr:sp macro="" textlink="">
      <xdr:nvSpPr>
        <xdr:cNvPr id="73" name="楕円 72"/>
        <xdr:cNvSpPr/>
      </xdr:nvSpPr>
      <xdr:spPr bwMode="auto">
        <a:xfrm>
          <a:off x="4254500" y="3366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147329</xdr:rowOff>
    </xdr:from>
    <xdr:ext cx="762000" cy="259045"/>
    <xdr:sp macro="" textlink="">
      <xdr:nvSpPr>
        <xdr:cNvPr id="74" name="テキスト ボックス 73"/>
        <xdr:cNvSpPr txBox="1"/>
      </xdr:nvSpPr>
      <xdr:spPr>
        <a:xfrm>
          <a:off x="3924300" y="345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45453</xdr:rowOff>
    </xdr:from>
    <xdr:to>
      <xdr:col>19</xdr:col>
      <xdr:colOff>38100</xdr:colOff>
      <xdr:row>19</xdr:row>
      <xdr:rowOff>147053</xdr:rowOff>
    </xdr:to>
    <xdr:sp macro="" textlink="">
      <xdr:nvSpPr>
        <xdr:cNvPr id="75" name="楕円 74"/>
        <xdr:cNvSpPr/>
      </xdr:nvSpPr>
      <xdr:spPr bwMode="auto">
        <a:xfrm>
          <a:off x="3556000" y="3350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131830</xdr:rowOff>
    </xdr:from>
    <xdr:ext cx="762000" cy="259045"/>
    <xdr:sp macro="" textlink="">
      <xdr:nvSpPr>
        <xdr:cNvPr id="76" name="テキスト ボックス 75"/>
        <xdr:cNvSpPr txBox="1"/>
      </xdr:nvSpPr>
      <xdr:spPr>
        <a:xfrm>
          <a:off x="3225800" y="34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62271</xdr:rowOff>
    </xdr:from>
    <xdr:to>
      <xdr:col>15</xdr:col>
      <xdr:colOff>101600</xdr:colOff>
      <xdr:row>19</xdr:row>
      <xdr:rowOff>163871</xdr:rowOff>
    </xdr:to>
    <xdr:sp macro="" textlink="">
      <xdr:nvSpPr>
        <xdr:cNvPr id="77" name="楕円 76"/>
        <xdr:cNvSpPr/>
      </xdr:nvSpPr>
      <xdr:spPr bwMode="auto">
        <a:xfrm>
          <a:off x="2857500" y="3367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148648</xdr:rowOff>
    </xdr:from>
    <xdr:ext cx="762000" cy="259045"/>
    <xdr:sp macro="" textlink="">
      <xdr:nvSpPr>
        <xdr:cNvPr id="78" name="テキスト ボックス 77"/>
        <xdr:cNvSpPr txBox="1"/>
      </xdr:nvSpPr>
      <xdr:spPr>
        <a:xfrm>
          <a:off x="2527300" y="345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223050</xdr:rowOff>
    </xdr:from>
    <xdr:to>
      <xdr:col>29</xdr:col>
      <xdr:colOff>127000</xdr:colOff>
      <xdr:row>35</xdr:row>
      <xdr:rowOff>229184</xdr:rowOff>
    </xdr:to>
    <xdr:cxnSp macro="">
      <xdr:nvCxnSpPr>
        <xdr:cNvPr id="111" name="直線コネクタ 110"/>
        <xdr:cNvCxnSpPr/>
      </xdr:nvCxnSpPr>
      <xdr:spPr bwMode="auto">
        <a:xfrm>
          <a:off x="5003800" y="6833400"/>
          <a:ext cx="647700" cy="6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154108</xdr:rowOff>
    </xdr:from>
    <xdr:to>
      <xdr:col>26</xdr:col>
      <xdr:colOff>50800</xdr:colOff>
      <xdr:row>35</xdr:row>
      <xdr:rowOff>223050</xdr:rowOff>
    </xdr:to>
    <xdr:cxnSp macro="">
      <xdr:nvCxnSpPr>
        <xdr:cNvPr id="114" name="直線コネクタ 113"/>
        <xdr:cNvCxnSpPr/>
      </xdr:nvCxnSpPr>
      <xdr:spPr bwMode="auto">
        <a:xfrm>
          <a:off x="4305300" y="6764458"/>
          <a:ext cx="698500" cy="68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154108</xdr:rowOff>
    </xdr:from>
    <xdr:to>
      <xdr:col>22</xdr:col>
      <xdr:colOff>114300</xdr:colOff>
      <xdr:row>35</xdr:row>
      <xdr:rowOff>188531</xdr:rowOff>
    </xdr:to>
    <xdr:cxnSp macro="">
      <xdr:nvCxnSpPr>
        <xdr:cNvPr id="117" name="直線コネクタ 116"/>
        <xdr:cNvCxnSpPr/>
      </xdr:nvCxnSpPr>
      <xdr:spPr bwMode="auto">
        <a:xfrm flipV="1">
          <a:off x="3606800" y="6764458"/>
          <a:ext cx="698500" cy="34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196638</xdr:rowOff>
    </xdr:from>
    <xdr:ext cx="762000" cy="259045"/>
    <xdr:sp macro="" textlink="">
      <xdr:nvSpPr>
        <xdr:cNvPr id="119" name="テキスト ボックス 118"/>
        <xdr:cNvSpPr txBox="1"/>
      </xdr:nvSpPr>
      <xdr:spPr>
        <a:xfrm>
          <a:off x="3924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188531</xdr:rowOff>
    </xdr:from>
    <xdr:to>
      <xdr:col>18</xdr:col>
      <xdr:colOff>177800</xdr:colOff>
      <xdr:row>35</xdr:row>
      <xdr:rowOff>236309</xdr:rowOff>
    </xdr:to>
    <xdr:cxnSp macro="">
      <xdr:nvCxnSpPr>
        <xdr:cNvPr id="120" name="直線コネクタ 119"/>
        <xdr:cNvCxnSpPr/>
      </xdr:nvCxnSpPr>
      <xdr:spPr bwMode="auto">
        <a:xfrm flipV="1">
          <a:off x="2908300" y="6798881"/>
          <a:ext cx="698500" cy="47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178384</xdr:rowOff>
    </xdr:from>
    <xdr:to>
      <xdr:col>29</xdr:col>
      <xdr:colOff>177800</xdr:colOff>
      <xdr:row>35</xdr:row>
      <xdr:rowOff>279984</xdr:rowOff>
    </xdr:to>
    <xdr:sp macro="" textlink="">
      <xdr:nvSpPr>
        <xdr:cNvPr id="130" name="楕円 129"/>
        <xdr:cNvSpPr/>
      </xdr:nvSpPr>
      <xdr:spPr bwMode="auto">
        <a:xfrm>
          <a:off x="5600700" y="6788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150461</xdr:rowOff>
    </xdr:from>
    <xdr:ext cx="762000" cy="259045"/>
    <xdr:sp macro="" textlink="">
      <xdr:nvSpPr>
        <xdr:cNvPr id="131" name="人口1人当たり決算額の推移該当値テキスト445"/>
        <xdr:cNvSpPr txBox="1"/>
      </xdr:nvSpPr>
      <xdr:spPr>
        <a:xfrm>
          <a:off x="5740400" y="676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172250</xdr:rowOff>
    </xdr:from>
    <xdr:to>
      <xdr:col>26</xdr:col>
      <xdr:colOff>101600</xdr:colOff>
      <xdr:row>35</xdr:row>
      <xdr:rowOff>273850</xdr:rowOff>
    </xdr:to>
    <xdr:sp macro="" textlink="">
      <xdr:nvSpPr>
        <xdr:cNvPr id="132" name="楕円 131"/>
        <xdr:cNvSpPr/>
      </xdr:nvSpPr>
      <xdr:spPr bwMode="auto">
        <a:xfrm>
          <a:off x="4953000" y="6782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258627</xdr:rowOff>
    </xdr:from>
    <xdr:ext cx="736600" cy="259045"/>
    <xdr:sp macro="" textlink="">
      <xdr:nvSpPr>
        <xdr:cNvPr id="133" name="テキスト ボックス 132"/>
        <xdr:cNvSpPr txBox="1"/>
      </xdr:nvSpPr>
      <xdr:spPr>
        <a:xfrm>
          <a:off x="4622800" y="68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103308</xdr:rowOff>
    </xdr:from>
    <xdr:to>
      <xdr:col>22</xdr:col>
      <xdr:colOff>165100</xdr:colOff>
      <xdr:row>35</xdr:row>
      <xdr:rowOff>204908</xdr:rowOff>
    </xdr:to>
    <xdr:sp macro="" textlink="">
      <xdr:nvSpPr>
        <xdr:cNvPr id="134" name="楕円 133"/>
        <xdr:cNvSpPr/>
      </xdr:nvSpPr>
      <xdr:spPr bwMode="auto">
        <a:xfrm>
          <a:off x="4254500" y="6713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215085</xdr:rowOff>
    </xdr:from>
    <xdr:ext cx="762000" cy="259045"/>
    <xdr:sp macro="" textlink="">
      <xdr:nvSpPr>
        <xdr:cNvPr id="135" name="テキスト ボックス 134"/>
        <xdr:cNvSpPr txBox="1"/>
      </xdr:nvSpPr>
      <xdr:spPr>
        <a:xfrm>
          <a:off x="3924300" y="648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137731</xdr:rowOff>
    </xdr:from>
    <xdr:to>
      <xdr:col>19</xdr:col>
      <xdr:colOff>38100</xdr:colOff>
      <xdr:row>35</xdr:row>
      <xdr:rowOff>239331</xdr:rowOff>
    </xdr:to>
    <xdr:sp macro="" textlink="">
      <xdr:nvSpPr>
        <xdr:cNvPr id="136" name="楕円 135"/>
        <xdr:cNvSpPr/>
      </xdr:nvSpPr>
      <xdr:spPr bwMode="auto">
        <a:xfrm>
          <a:off x="3556000" y="6748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224108</xdr:rowOff>
    </xdr:from>
    <xdr:ext cx="762000" cy="259045"/>
    <xdr:sp macro="" textlink="">
      <xdr:nvSpPr>
        <xdr:cNvPr id="137" name="テキスト ボックス 136"/>
        <xdr:cNvSpPr txBox="1"/>
      </xdr:nvSpPr>
      <xdr:spPr>
        <a:xfrm>
          <a:off x="3225800" y="683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185509</xdr:rowOff>
    </xdr:from>
    <xdr:to>
      <xdr:col>15</xdr:col>
      <xdr:colOff>101600</xdr:colOff>
      <xdr:row>35</xdr:row>
      <xdr:rowOff>287109</xdr:rowOff>
    </xdr:to>
    <xdr:sp macro="" textlink="">
      <xdr:nvSpPr>
        <xdr:cNvPr id="138" name="楕円 137"/>
        <xdr:cNvSpPr/>
      </xdr:nvSpPr>
      <xdr:spPr bwMode="auto">
        <a:xfrm>
          <a:off x="2857500" y="6795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271886</xdr:rowOff>
    </xdr:from>
    <xdr:ext cx="762000" cy="259045"/>
    <xdr:sp macro="" textlink="">
      <xdr:nvSpPr>
        <xdr:cNvPr id="139" name="テキスト ボックス 138"/>
        <xdr:cNvSpPr txBox="1"/>
      </xdr:nvSpPr>
      <xdr:spPr>
        <a:xfrm>
          <a:off x="2527300" y="688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14,588
14,405
27.92
8,232,055
7,841,481
205,900
3,545,145
2,200,192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53966</xdr:rowOff>
    </xdr:from>
    <xdr:to>
      <xdr:col>24</xdr:col>
      <xdr:colOff>63500</xdr:colOff>
      <xdr:row>37</xdr:row>
      <xdr:rowOff>94400</xdr:rowOff>
    </xdr:to>
    <xdr:cxnSp macro="">
      <xdr:nvCxnSpPr>
        <xdr:cNvPr id="58" name="直線コネクタ 57"/>
        <xdr:cNvCxnSpPr/>
      </xdr:nvCxnSpPr>
      <xdr:spPr>
        <a:xfrm flipV="1">
          <a:off x="3797300" y="6397616"/>
          <a:ext cx="838200" cy="4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143822</xdr:rowOff>
    </xdr:from>
    <xdr:ext cx="599010" cy="259045"/>
    <xdr:sp macro="" textlink="">
      <xdr:nvSpPr>
        <xdr:cNvPr id="59" name="人件費平均値テキスト"/>
        <xdr:cNvSpPr txBox="1"/>
      </xdr:nvSpPr>
      <xdr:spPr>
        <a:xfrm>
          <a:off x="4686300" y="5973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90693</xdr:rowOff>
    </xdr:from>
    <xdr:to>
      <xdr:col>19</xdr:col>
      <xdr:colOff>177800</xdr:colOff>
      <xdr:row>37</xdr:row>
      <xdr:rowOff>94400</xdr:rowOff>
    </xdr:to>
    <xdr:cxnSp macro="">
      <xdr:nvCxnSpPr>
        <xdr:cNvPr id="61" name="直線コネクタ 60"/>
        <xdr:cNvCxnSpPr/>
      </xdr:nvCxnSpPr>
      <xdr:spPr>
        <a:xfrm>
          <a:off x="2908300" y="6434343"/>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77109</xdr:rowOff>
    </xdr:from>
    <xdr:to>
      <xdr:col>15</xdr:col>
      <xdr:colOff>50800</xdr:colOff>
      <xdr:row>37</xdr:row>
      <xdr:rowOff>90693</xdr:rowOff>
    </xdr:to>
    <xdr:cxnSp macro="">
      <xdr:nvCxnSpPr>
        <xdr:cNvPr id="64" name="直線コネクタ 63"/>
        <xdr:cNvCxnSpPr/>
      </xdr:nvCxnSpPr>
      <xdr:spPr>
        <a:xfrm>
          <a:off x="2019300" y="6420759"/>
          <a:ext cx="889000" cy="1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138653</xdr:rowOff>
    </xdr:from>
    <xdr:ext cx="534377" cy="259045"/>
    <xdr:sp macro="" textlink="">
      <xdr:nvSpPr>
        <xdr:cNvPr id="66" name="テキスト ボックス 65"/>
        <xdr:cNvSpPr txBox="1"/>
      </xdr:nvSpPr>
      <xdr:spPr>
        <a:xfrm>
          <a:off x="2641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77109</xdr:rowOff>
    </xdr:from>
    <xdr:to>
      <xdr:col>10</xdr:col>
      <xdr:colOff>114300</xdr:colOff>
      <xdr:row>37</xdr:row>
      <xdr:rowOff>80516</xdr:rowOff>
    </xdr:to>
    <xdr:cxnSp macro="">
      <xdr:nvCxnSpPr>
        <xdr:cNvPr id="67" name="直線コネクタ 66"/>
        <xdr:cNvCxnSpPr/>
      </xdr:nvCxnSpPr>
      <xdr:spPr>
        <a:xfrm flipV="1">
          <a:off x="1130300" y="6420759"/>
          <a:ext cx="889000" cy="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151834</xdr:rowOff>
    </xdr:from>
    <xdr:ext cx="534377" cy="259045"/>
    <xdr:sp macro="" textlink="">
      <xdr:nvSpPr>
        <xdr:cNvPr id="69" name="テキスト ボックス 68"/>
        <xdr:cNvSpPr txBox="1"/>
      </xdr:nvSpPr>
      <xdr:spPr>
        <a:xfrm>
          <a:off x="1752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158166</xdr:rowOff>
    </xdr:from>
    <xdr:ext cx="534377" cy="259045"/>
    <xdr:sp macro="" textlink="">
      <xdr:nvSpPr>
        <xdr:cNvPr id="71" name="テキスト ボックス 70"/>
        <xdr:cNvSpPr txBox="1"/>
      </xdr:nvSpPr>
      <xdr:spPr>
        <a:xfrm>
          <a:off x="863111" y="59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3166</xdr:rowOff>
    </xdr:from>
    <xdr:to>
      <xdr:col>24</xdr:col>
      <xdr:colOff>114300</xdr:colOff>
      <xdr:row>37</xdr:row>
      <xdr:rowOff>104766</xdr:rowOff>
    </xdr:to>
    <xdr:sp macro="" textlink="">
      <xdr:nvSpPr>
        <xdr:cNvPr id="77" name="楕円 76"/>
        <xdr:cNvSpPr/>
      </xdr:nvSpPr>
      <xdr:spPr>
        <a:xfrm>
          <a:off x="4584700" y="634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89543</xdr:rowOff>
    </xdr:from>
    <xdr:ext cx="534377" cy="259045"/>
    <xdr:sp macro="" textlink="">
      <xdr:nvSpPr>
        <xdr:cNvPr id="78" name="人件費該当値テキスト"/>
        <xdr:cNvSpPr txBox="1"/>
      </xdr:nvSpPr>
      <xdr:spPr>
        <a:xfrm>
          <a:off x="4686300" y="626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43600</xdr:rowOff>
    </xdr:from>
    <xdr:to>
      <xdr:col>20</xdr:col>
      <xdr:colOff>38100</xdr:colOff>
      <xdr:row>37</xdr:row>
      <xdr:rowOff>145200</xdr:rowOff>
    </xdr:to>
    <xdr:sp macro="" textlink="">
      <xdr:nvSpPr>
        <xdr:cNvPr id="79" name="楕円 78"/>
        <xdr:cNvSpPr/>
      </xdr:nvSpPr>
      <xdr:spPr>
        <a:xfrm>
          <a:off x="3746500" y="638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136327</xdr:rowOff>
    </xdr:from>
    <xdr:ext cx="534377" cy="259045"/>
    <xdr:sp macro="" textlink="">
      <xdr:nvSpPr>
        <xdr:cNvPr id="80" name="テキスト ボックス 79"/>
        <xdr:cNvSpPr txBox="1"/>
      </xdr:nvSpPr>
      <xdr:spPr>
        <a:xfrm>
          <a:off x="3530111" y="647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39893</xdr:rowOff>
    </xdr:from>
    <xdr:to>
      <xdr:col>15</xdr:col>
      <xdr:colOff>101600</xdr:colOff>
      <xdr:row>37</xdr:row>
      <xdr:rowOff>141493</xdr:rowOff>
    </xdr:to>
    <xdr:sp macro="" textlink="">
      <xdr:nvSpPr>
        <xdr:cNvPr id="81" name="楕円 80"/>
        <xdr:cNvSpPr/>
      </xdr:nvSpPr>
      <xdr:spPr>
        <a:xfrm>
          <a:off x="2857500" y="638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132620</xdr:rowOff>
    </xdr:from>
    <xdr:ext cx="534377" cy="259045"/>
    <xdr:sp macro="" textlink="">
      <xdr:nvSpPr>
        <xdr:cNvPr id="82" name="テキスト ボックス 81"/>
        <xdr:cNvSpPr txBox="1"/>
      </xdr:nvSpPr>
      <xdr:spPr>
        <a:xfrm>
          <a:off x="2641111" y="647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26309</xdr:rowOff>
    </xdr:from>
    <xdr:to>
      <xdr:col>10</xdr:col>
      <xdr:colOff>165100</xdr:colOff>
      <xdr:row>37</xdr:row>
      <xdr:rowOff>127909</xdr:rowOff>
    </xdr:to>
    <xdr:sp macro="" textlink="">
      <xdr:nvSpPr>
        <xdr:cNvPr id="83" name="楕円 82"/>
        <xdr:cNvSpPr/>
      </xdr:nvSpPr>
      <xdr:spPr>
        <a:xfrm>
          <a:off x="1968500" y="636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119036</xdr:rowOff>
    </xdr:from>
    <xdr:ext cx="534377" cy="259045"/>
    <xdr:sp macro="" textlink="">
      <xdr:nvSpPr>
        <xdr:cNvPr id="84" name="テキスト ボックス 83"/>
        <xdr:cNvSpPr txBox="1"/>
      </xdr:nvSpPr>
      <xdr:spPr>
        <a:xfrm>
          <a:off x="1752111" y="646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29716</xdr:rowOff>
    </xdr:from>
    <xdr:to>
      <xdr:col>6</xdr:col>
      <xdr:colOff>38100</xdr:colOff>
      <xdr:row>37</xdr:row>
      <xdr:rowOff>131316</xdr:rowOff>
    </xdr:to>
    <xdr:sp macro="" textlink="">
      <xdr:nvSpPr>
        <xdr:cNvPr id="85" name="楕円 84"/>
        <xdr:cNvSpPr/>
      </xdr:nvSpPr>
      <xdr:spPr>
        <a:xfrm>
          <a:off x="1079500" y="6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122443</xdr:rowOff>
    </xdr:from>
    <xdr:ext cx="534377" cy="259045"/>
    <xdr:sp macro="" textlink="">
      <xdr:nvSpPr>
        <xdr:cNvPr id="86" name="テキスト ボックス 85"/>
        <xdr:cNvSpPr txBox="1"/>
      </xdr:nvSpPr>
      <xdr:spPr>
        <a:xfrm>
          <a:off x="863111" y="646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71074</xdr:rowOff>
    </xdr:from>
    <xdr:to>
      <xdr:col>24</xdr:col>
      <xdr:colOff>63500</xdr:colOff>
      <xdr:row>56</xdr:row>
      <xdr:rowOff>96934</xdr:rowOff>
    </xdr:to>
    <xdr:cxnSp macro="">
      <xdr:nvCxnSpPr>
        <xdr:cNvPr id="113" name="直線コネクタ 112"/>
        <xdr:cNvCxnSpPr/>
      </xdr:nvCxnSpPr>
      <xdr:spPr>
        <a:xfrm flipV="1">
          <a:off x="3797300" y="9672274"/>
          <a:ext cx="838200" cy="2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96934</xdr:rowOff>
    </xdr:from>
    <xdr:to>
      <xdr:col>19</xdr:col>
      <xdr:colOff>177800</xdr:colOff>
      <xdr:row>56</xdr:row>
      <xdr:rowOff>148176</xdr:rowOff>
    </xdr:to>
    <xdr:cxnSp macro="">
      <xdr:nvCxnSpPr>
        <xdr:cNvPr id="116" name="直線コネクタ 115"/>
        <xdr:cNvCxnSpPr/>
      </xdr:nvCxnSpPr>
      <xdr:spPr>
        <a:xfrm flipV="1">
          <a:off x="2908300" y="9698134"/>
          <a:ext cx="889000" cy="5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62657</xdr:rowOff>
    </xdr:from>
    <xdr:to>
      <xdr:col>15</xdr:col>
      <xdr:colOff>50800</xdr:colOff>
      <xdr:row>56</xdr:row>
      <xdr:rowOff>148176</xdr:rowOff>
    </xdr:to>
    <xdr:cxnSp macro="">
      <xdr:nvCxnSpPr>
        <xdr:cNvPr id="119" name="直線コネクタ 118"/>
        <xdr:cNvCxnSpPr/>
      </xdr:nvCxnSpPr>
      <xdr:spPr>
        <a:xfrm>
          <a:off x="2019300" y="9663857"/>
          <a:ext cx="889000" cy="8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62657</xdr:rowOff>
    </xdr:from>
    <xdr:to>
      <xdr:col>10</xdr:col>
      <xdr:colOff>114300</xdr:colOff>
      <xdr:row>56</xdr:row>
      <xdr:rowOff>80534</xdr:rowOff>
    </xdr:to>
    <xdr:cxnSp macro="">
      <xdr:nvCxnSpPr>
        <xdr:cNvPr id="122" name="直線コネクタ 121"/>
        <xdr:cNvCxnSpPr/>
      </xdr:nvCxnSpPr>
      <xdr:spPr>
        <a:xfrm flipV="1">
          <a:off x="1130300" y="9663857"/>
          <a:ext cx="8890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127540</xdr:rowOff>
    </xdr:from>
    <xdr:ext cx="534377" cy="259045"/>
    <xdr:sp macro="" textlink="">
      <xdr:nvSpPr>
        <xdr:cNvPr id="124" name="テキスト ボックス 123"/>
        <xdr:cNvSpPr txBox="1"/>
      </xdr:nvSpPr>
      <xdr:spPr>
        <a:xfrm>
          <a:off x="1752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20274</xdr:rowOff>
    </xdr:from>
    <xdr:to>
      <xdr:col>24</xdr:col>
      <xdr:colOff>114300</xdr:colOff>
      <xdr:row>56</xdr:row>
      <xdr:rowOff>121874</xdr:rowOff>
    </xdr:to>
    <xdr:sp macro="" textlink="">
      <xdr:nvSpPr>
        <xdr:cNvPr id="132" name="楕円 131"/>
        <xdr:cNvSpPr/>
      </xdr:nvSpPr>
      <xdr:spPr>
        <a:xfrm>
          <a:off x="4584700" y="962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170151</xdr:rowOff>
    </xdr:from>
    <xdr:ext cx="534377" cy="259045"/>
    <xdr:sp macro="" textlink="">
      <xdr:nvSpPr>
        <xdr:cNvPr id="133" name="物件費該当値テキスト"/>
        <xdr:cNvSpPr txBox="1"/>
      </xdr:nvSpPr>
      <xdr:spPr>
        <a:xfrm>
          <a:off x="4686300" y="959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46134</xdr:rowOff>
    </xdr:from>
    <xdr:to>
      <xdr:col>20</xdr:col>
      <xdr:colOff>38100</xdr:colOff>
      <xdr:row>56</xdr:row>
      <xdr:rowOff>147734</xdr:rowOff>
    </xdr:to>
    <xdr:sp macro="" textlink="">
      <xdr:nvSpPr>
        <xdr:cNvPr id="134" name="楕円 133"/>
        <xdr:cNvSpPr/>
      </xdr:nvSpPr>
      <xdr:spPr>
        <a:xfrm>
          <a:off x="3746500" y="96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138861</xdr:rowOff>
    </xdr:from>
    <xdr:ext cx="534377" cy="259045"/>
    <xdr:sp macro="" textlink="">
      <xdr:nvSpPr>
        <xdr:cNvPr id="135" name="テキスト ボックス 134"/>
        <xdr:cNvSpPr txBox="1"/>
      </xdr:nvSpPr>
      <xdr:spPr>
        <a:xfrm>
          <a:off x="3530111" y="974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97376</xdr:rowOff>
    </xdr:from>
    <xdr:to>
      <xdr:col>15</xdr:col>
      <xdr:colOff>101600</xdr:colOff>
      <xdr:row>57</xdr:row>
      <xdr:rowOff>27526</xdr:rowOff>
    </xdr:to>
    <xdr:sp macro="" textlink="">
      <xdr:nvSpPr>
        <xdr:cNvPr id="136" name="楕円 135"/>
        <xdr:cNvSpPr/>
      </xdr:nvSpPr>
      <xdr:spPr>
        <a:xfrm>
          <a:off x="2857500" y="969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18653</xdr:rowOff>
    </xdr:from>
    <xdr:ext cx="534377" cy="259045"/>
    <xdr:sp macro="" textlink="">
      <xdr:nvSpPr>
        <xdr:cNvPr id="137" name="テキスト ボックス 136"/>
        <xdr:cNvSpPr txBox="1"/>
      </xdr:nvSpPr>
      <xdr:spPr>
        <a:xfrm>
          <a:off x="2641111" y="979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11857</xdr:rowOff>
    </xdr:from>
    <xdr:to>
      <xdr:col>10</xdr:col>
      <xdr:colOff>165100</xdr:colOff>
      <xdr:row>56</xdr:row>
      <xdr:rowOff>113457</xdr:rowOff>
    </xdr:to>
    <xdr:sp macro="" textlink="">
      <xdr:nvSpPr>
        <xdr:cNvPr id="138" name="楕円 137"/>
        <xdr:cNvSpPr/>
      </xdr:nvSpPr>
      <xdr:spPr>
        <a:xfrm>
          <a:off x="1968500" y="961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129984</xdr:rowOff>
    </xdr:from>
    <xdr:ext cx="534377" cy="259045"/>
    <xdr:sp macro="" textlink="">
      <xdr:nvSpPr>
        <xdr:cNvPr id="139" name="テキスト ボックス 138"/>
        <xdr:cNvSpPr txBox="1"/>
      </xdr:nvSpPr>
      <xdr:spPr>
        <a:xfrm>
          <a:off x="1752111" y="938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29734</xdr:rowOff>
    </xdr:from>
    <xdr:to>
      <xdr:col>6</xdr:col>
      <xdr:colOff>38100</xdr:colOff>
      <xdr:row>56</xdr:row>
      <xdr:rowOff>131334</xdr:rowOff>
    </xdr:to>
    <xdr:sp macro="" textlink="">
      <xdr:nvSpPr>
        <xdr:cNvPr id="140" name="楕円 139"/>
        <xdr:cNvSpPr/>
      </xdr:nvSpPr>
      <xdr:spPr>
        <a:xfrm>
          <a:off x="1079500" y="96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147861</xdr:rowOff>
    </xdr:from>
    <xdr:ext cx="534377" cy="259045"/>
    <xdr:sp macro="" textlink="">
      <xdr:nvSpPr>
        <xdr:cNvPr id="141" name="テキスト ボックス 140"/>
        <xdr:cNvSpPr txBox="1"/>
      </xdr:nvSpPr>
      <xdr:spPr>
        <a:xfrm>
          <a:off x="863111" y="940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144729</xdr:rowOff>
    </xdr:from>
    <xdr:to>
      <xdr:col>24</xdr:col>
      <xdr:colOff>63500</xdr:colOff>
      <xdr:row>78</xdr:row>
      <xdr:rowOff>162179</xdr:rowOff>
    </xdr:to>
    <xdr:cxnSp macro="">
      <xdr:nvCxnSpPr>
        <xdr:cNvPr id="170" name="直線コネクタ 169"/>
        <xdr:cNvCxnSpPr/>
      </xdr:nvCxnSpPr>
      <xdr:spPr>
        <a:xfrm flipV="1">
          <a:off x="3797300" y="13517829"/>
          <a:ext cx="8382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162179</xdr:rowOff>
    </xdr:from>
    <xdr:to>
      <xdr:col>19</xdr:col>
      <xdr:colOff>177800</xdr:colOff>
      <xdr:row>79</xdr:row>
      <xdr:rowOff>4217</xdr:rowOff>
    </xdr:to>
    <xdr:cxnSp macro="">
      <xdr:nvCxnSpPr>
        <xdr:cNvPr id="173" name="直線コネクタ 172"/>
        <xdr:cNvCxnSpPr/>
      </xdr:nvCxnSpPr>
      <xdr:spPr>
        <a:xfrm flipV="1">
          <a:off x="2908300" y="13535279"/>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162370</xdr:rowOff>
    </xdr:from>
    <xdr:to>
      <xdr:col>15</xdr:col>
      <xdr:colOff>50800</xdr:colOff>
      <xdr:row>79</xdr:row>
      <xdr:rowOff>4217</xdr:rowOff>
    </xdr:to>
    <xdr:cxnSp macro="">
      <xdr:nvCxnSpPr>
        <xdr:cNvPr id="176" name="直線コネクタ 175"/>
        <xdr:cNvCxnSpPr/>
      </xdr:nvCxnSpPr>
      <xdr:spPr>
        <a:xfrm>
          <a:off x="2019300" y="13535470"/>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129832</xdr:rowOff>
    </xdr:from>
    <xdr:to>
      <xdr:col>10</xdr:col>
      <xdr:colOff>114300</xdr:colOff>
      <xdr:row>78</xdr:row>
      <xdr:rowOff>162370</xdr:rowOff>
    </xdr:to>
    <xdr:cxnSp macro="">
      <xdr:nvCxnSpPr>
        <xdr:cNvPr id="179" name="直線コネクタ 178"/>
        <xdr:cNvCxnSpPr/>
      </xdr:nvCxnSpPr>
      <xdr:spPr>
        <a:xfrm>
          <a:off x="1130300" y="13502932"/>
          <a:ext cx="8890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93929</xdr:rowOff>
    </xdr:from>
    <xdr:to>
      <xdr:col>24</xdr:col>
      <xdr:colOff>114300</xdr:colOff>
      <xdr:row>79</xdr:row>
      <xdr:rowOff>24079</xdr:rowOff>
    </xdr:to>
    <xdr:sp macro="" textlink="">
      <xdr:nvSpPr>
        <xdr:cNvPr id="189" name="楕円 188"/>
        <xdr:cNvSpPr/>
      </xdr:nvSpPr>
      <xdr:spPr>
        <a:xfrm>
          <a:off x="4584700" y="1346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8856</xdr:rowOff>
    </xdr:from>
    <xdr:ext cx="469744" cy="259045"/>
    <xdr:sp macro="" textlink="">
      <xdr:nvSpPr>
        <xdr:cNvPr id="190" name="維持補修費該当値テキスト"/>
        <xdr:cNvSpPr txBox="1"/>
      </xdr:nvSpPr>
      <xdr:spPr>
        <a:xfrm>
          <a:off x="4686300" y="1338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111379</xdr:rowOff>
    </xdr:from>
    <xdr:to>
      <xdr:col>20</xdr:col>
      <xdr:colOff>38100</xdr:colOff>
      <xdr:row>79</xdr:row>
      <xdr:rowOff>41529</xdr:rowOff>
    </xdr:to>
    <xdr:sp macro="" textlink="">
      <xdr:nvSpPr>
        <xdr:cNvPr id="191" name="楕円 190"/>
        <xdr:cNvSpPr/>
      </xdr:nvSpPr>
      <xdr:spPr>
        <a:xfrm>
          <a:off x="3746500" y="134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32656</xdr:rowOff>
    </xdr:from>
    <xdr:ext cx="469744" cy="259045"/>
    <xdr:sp macro="" textlink="">
      <xdr:nvSpPr>
        <xdr:cNvPr id="192" name="テキスト ボックス 191"/>
        <xdr:cNvSpPr txBox="1"/>
      </xdr:nvSpPr>
      <xdr:spPr>
        <a:xfrm>
          <a:off x="3562428" y="1357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124867</xdr:rowOff>
    </xdr:from>
    <xdr:to>
      <xdr:col>15</xdr:col>
      <xdr:colOff>101600</xdr:colOff>
      <xdr:row>79</xdr:row>
      <xdr:rowOff>55017</xdr:rowOff>
    </xdr:to>
    <xdr:sp macro="" textlink="">
      <xdr:nvSpPr>
        <xdr:cNvPr id="193" name="楕円 192"/>
        <xdr:cNvSpPr/>
      </xdr:nvSpPr>
      <xdr:spPr>
        <a:xfrm>
          <a:off x="2857500" y="134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46144</xdr:rowOff>
    </xdr:from>
    <xdr:ext cx="469744" cy="259045"/>
    <xdr:sp macro="" textlink="">
      <xdr:nvSpPr>
        <xdr:cNvPr id="194" name="テキスト ボックス 193"/>
        <xdr:cNvSpPr txBox="1"/>
      </xdr:nvSpPr>
      <xdr:spPr>
        <a:xfrm>
          <a:off x="2673428" y="1359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111570</xdr:rowOff>
    </xdr:from>
    <xdr:to>
      <xdr:col>10</xdr:col>
      <xdr:colOff>165100</xdr:colOff>
      <xdr:row>79</xdr:row>
      <xdr:rowOff>41720</xdr:rowOff>
    </xdr:to>
    <xdr:sp macro="" textlink="">
      <xdr:nvSpPr>
        <xdr:cNvPr id="195" name="楕円 194"/>
        <xdr:cNvSpPr/>
      </xdr:nvSpPr>
      <xdr:spPr>
        <a:xfrm>
          <a:off x="1968500" y="1348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32847</xdr:rowOff>
    </xdr:from>
    <xdr:ext cx="469744" cy="259045"/>
    <xdr:sp macro="" textlink="">
      <xdr:nvSpPr>
        <xdr:cNvPr id="196" name="テキスト ボックス 195"/>
        <xdr:cNvSpPr txBox="1"/>
      </xdr:nvSpPr>
      <xdr:spPr>
        <a:xfrm>
          <a:off x="1784428" y="1357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79032</xdr:rowOff>
    </xdr:from>
    <xdr:to>
      <xdr:col>6</xdr:col>
      <xdr:colOff>38100</xdr:colOff>
      <xdr:row>79</xdr:row>
      <xdr:rowOff>9182</xdr:rowOff>
    </xdr:to>
    <xdr:sp macro="" textlink="">
      <xdr:nvSpPr>
        <xdr:cNvPr id="197" name="楕円 196"/>
        <xdr:cNvSpPr/>
      </xdr:nvSpPr>
      <xdr:spPr>
        <a:xfrm>
          <a:off x="1079500" y="1345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309</xdr:rowOff>
    </xdr:from>
    <xdr:ext cx="469744" cy="259045"/>
    <xdr:sp macro="" textlink="">
      <xdr:nvSpPr>
        <xdr:cNvPr id="198" name="テキスト ボックス 197"/>
        <xdr:cNvSpPr txBox="1"/>
      </xdr:nvSpPr>
      <xdr:spPr>
        <a:xfrm>
          <a:off x="895428" y="1354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16142</xdr:rowOff>
    </xdr:from>
    <xdr:to>
      <xdr:col>24</xdr:col>
      <xdr:colOff>63500</xdr:colOff>
      <xdr:row>95</xdr:row>
      <xdr:rowOff>104090</xdr:rowOff>
    </xdr:to>
    <xdr:cxnSp macro="">
      <xdr:nvCxnSpPr>
        <xdr:cNvPr id="228" name="直線コネクタ 227"/>
        <xdr:cNvCxnSpPr/>
      </xdr:nvCxnSpPr>
      <xdr:spPr>
        <a:xfrm flipV="1">
          <a:off x="3797300" y="16303892"/>
          <a:ext cx="838200" cy="8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104090</xdr:rowOff>
    </xdr:from>
    <xdr:to>
      <xdr:col>19</xdr:col>
      <xdr:colOff>177800</xdr:colOff>
      <xdr:row>95</xdr:row>
      <xdr:rowOff>129539</xdr:rowOff>
    </xdr:to>
    <xdr:cxnSp macro="">
      <xdr:nvCxnSpPr>
        <xdr:cNvPr id="231" name="直線コネクタ 230"/>
        <xdr:cNvCxnSpPr/>
      </xdr:nvCxnSpPr>
      <xdr:spPr>
        <a:xfrm flipV="1">
          <a:off x="2908300" y="16391840"/>
          <a:ext cx="889000" cy="2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32808</xdr:rowOff>
    </xdr:from>
    <xdr:ext cx="534377" cy="259045"/>
    <xdr:sp macro="" textlink="">
      <xdr:nvSpPr>
        <xdr:cNvPr id="233" name="テキスト ボックス 232"/>
        <xdr:cNvSpPr txBox="1"/>
      </xdr:nvSpPr>
      <xdr:spPr>
        <a:xfrm>
          <a:off x="3530111" y="16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129539</xdr:rowOff>
    </xdr:from>
    <xdr:to>
      <xdr:col>15</xdr:col>
      <xdr:colOff>50800</xdr:colOff>
      <xdr:row>95</xdr:row>
      <xdr:rowOff>138481</xdr:rowOff>
    </xdr:to>
    <xdr:cxnSp macro="">
      <xdr:nvCxnSpPr>
        <xdr:cNvPr id="234" name="直線コネクタ 233"/>
        <xdr:cNvCxnSpPr/>
      </xdr:nvCxnSpPr>
      <xdr:spPr>
        <a:xfrm flipV="1">
          <a:off x="2019300" y="16417289"/>
          <a:ext cx="889000" cy="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6" name="テキスト ボックス 235"/>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138481</xdr:rowOff>
    </xdr:from>
    <xdr:to>
      <xdr:col>10</xdr:col>
      <xdr:colOff>114300</xdr:colOff>
      <xdr:row>96</xdr:row>
      <xdr:rowOff>4471</xdr:rowOff>
    </xdr:to>
    <xdr:cxnSp macro="">
      <xdr:nvCxnSpPr>
        <xdr:cNvPr id="237" name="直線コネクタ 236"/>
        <xdr:cNvCxnSpPr/>
      </xdr:nvCxnSpPr>
      <xdr:spPr>
        <a:xfrm flipV="1">
          <a:off x="1130300" y="16426231"/>
          <a:ext cx="889000" cy="3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39" name="テキスト ボックス 238"/>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97654</xdr:rowOff>
    </xdr:from>
    <xdr:ext cx="534377" cy="259045"/>
    <xdr:sp macro="" textlink="">
      <xdr:nvSpPr>
        <xdr:cNvPr id="241" name="テキスト ボックス 240"/>
        <xdr:cNvSpPr txBox="1"/>
      </xdr:nvSpPr>
      <xdr:spPr>
        <a:xfrm>
          <a:off x="863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136792</xdr:rowOff>
    </xdr:from>
    <xdr:to>
      <xdr:col>24</xdr:col>
      <xdr:colOff>114300</xdr:colOff>
      <xdr:row>95</xdr:row>
      <xdr:rowOff>66942</xdr:rowOff>
    </xdr:to>
    <xdr:sp macro="" textlink="">
      <xdr:nvSpPr>
        <xdr:cNvPr id="247" name="楕円 246"/>
        <xdr:cNvSpPr/>
      </xdr:nvSpPr>
      <xdr:spPr>
        <a:xfrm>
          <a:off x="4584700" y="1625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159669</xdr:rowOff>
    </xdr:from>
    <xdr:ext cx="534377" cy="259045"/>
    <xdr:sp macro="" textlink="">
      <xdr:nvSpPr>
        <xdr:cNvPr id="248" name="扶助費該当値テキスト"/>
        <xdr:cNvSpPr txBox="1"/>
      </xdr:nvSpPr>
      <xdr:spPr>
        <a:xfrm>
          <a:off x="4686300" y="161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53290</xdr:rowOff>
    </xdr:from>
    <xdr:to>
      <xdr:col>20</xdr:col>
      <xdr:colOff>38100</xdr:colOff>
      <xdr:row>95</xdr:row>
      <xdr:rowOff>154890</xdr:rowOff>
    </xdr:to>
    <xdr:sp macro="" textlink="">
      <xdr:nvSpPr>
        <xdr:cNvPr id="249" name="楕円 248"/>
        <xdr:cNvSpPr/>
      </xdr:nvSpPr>
      <xdr:spPr>
        <a:xfrm>
          <a:off x="3746500" y="163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171417</xdr:rowOff>
    </xdr:from>
    <xdr:ext cx="534377" cy="259045"/>
    <xdr:sp macro="" textlink="">
      <xdr:nvSpPr>
        <xdr:cNvPr id="250" name="テキスト ボックス 249"/>
        <xdr:cNvSpPr txBox="1"/>
      </xdr:nvSpPr>
      <xdr:spPr>
        <a:xfrm>
          <a:off x="3530111" y="1611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78739</xdr:rowOff>
    </xdr:from>
    <xdr:to>
      <xdr:col>15</xdr:col>
      <xdr:colOff>101600</xdr:colOff>
      <xdr:row>96</xdr:row>
      <xdr:rowOff>8889</xdr:rowOff>
    </xdr:to>
    <xdr:sp macro="" textlink="">
      <xdr:nvSpPr>
        <xdr:cNvPr id="251" name="楕円 250"/>
        <xdr:cNvSpPr/>
      </xdr:nvSpPr>
      <xdr:spPr>
        <a:xfrm>
          <a:off x="2857500" y="1636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25416</xdr:rowOff>
    </xdr:from>
    <xdr:ext cx="534377" cy="259045"/>
    <xdr:sp macro="" textlink="">
      <xdr:nvSpPr>
        <xdr:cNvPr id="252" name="テキスト ボックス 251"/>
        <xdr:cNvSpPr txBox="1"/>
      </xdr:nvSpPr>
      <xdr:spPr>
        <a:xfrm>
          <a:off x="2641111" y="161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87681</xdr:rowOff>
    </xdr:from>
    <xdr:to>
      <xdr:col>10</xdr:col>
      <xdr:colOff>165100</xdr:colOff>
      <xdr:row>96</xdr:row>
      <xdr:rowOff>17831</xdr:rowOff>
    </xdr:to>
    <xdr:sp macro="" textlink="">
      <xdr:nvSpPr>
        <xdr:cNvPr id="253" name="楕円 252"/>
        <xdr:cNvSpPr/>
      </xdr:nvSpPr>
      <xdr:spPr>
        <a:xfrm>
          <a:off x="1968500" y="1637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34358</xdr:rowOff>
    </xdr:from>
    <xdr:ext cx="534377" cy="259045"/>
    <xdr:sp macro="" textlink="">
      <xdr:nvSpPr>
        <xdr:cNvPr id="254" name="テキスト ボックス 253"/>
        <xdr:cNvSpPr txBox="1"/>
      </xdr:nvSpPr>
      <xdr:spPr>
        <a:xfrm>
          <a:off x="1752111" y="1615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125121</xdr:rowOff>
    </xdr:from>
    <xdr:to>
      <xdr:col>6</xdr:col>
      <xdr:colOff>38100</xdr:colOff>
      <xdr:row>96</xdr:row>
      <xdr:rowOff>55271</xdr:rowOff>
    </xdr:to>
    <xdr:sp macro="" textlink="">
      <xdr:nvSpPr>
        <xdr:cNvPr id="255" name="楕円 254"/>
        <xdr:cNvSpPr/>
      </xdr:nvSpPr>
      <xdr:spPr>
        <a:xfrm>
          <a:off x="1079500" y="164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71798</xdr:rowOff>
    </xdr:from>
    <xdr:ext cx="534377" cy="259045"/>
    <xdr:sp macro="" textlink="">
      <xdr:nvSpPr>
        <xdr:cNvPr id="256" name="テキスト ボックス 255"/>
        <xdr:cNvSpPr txBox="1"/>
      </xdr:nvSpPr>
      <xdr:spPr>
        <a:xfrm>
          <a:off x="863111" y="1618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156544</xdr:rowOff>
    </xdr:from>
    <xdr:to>
      <xdr:col>55</xdr:col>
      <xdr:colOff>0</xdr:colOff>
      <xdr:row>38</xdr:row>
      <xdr:rowOff>47444</xdr:rowOff>
    </xdr:to>
    <xdr:cxnSp macro="">
      <xdr:nvCxnSpPr>
        <xdr:cNvPr id="285" name="直線コネクタ 284"/>
        <xdr:cNvCxnSpPr/>
      </xdr:nvCxnSpPr>
      <xdr:spPr>
        <a:xfrm flipV="1">
          <a:off x="9639300" y="6157294"/>
          <a:ext cx="838200" cy="40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47444</xdr:rowOff>
    </xdr:from>
    <xdr:to>
      <xdr:col>50</xdr:col>
      <xdr:colOff>114300</xdr:colOff>
      <xdr:row>38</xdr:row>
      <xdr:rowOff>70266</xdr:rowOff>
    </xdr:to>
    <xdr:cxnSp macro="">
      <xdr:nvCxnSpPr>
        <xdr:cNvPr id="288" name="直線コネクタ 287"/>
        <xdr:cNvCxnSpPr/>
      </xdr:nvCxnSpPr>
      <xdr:spPr>
        <a:xfrm flipV="1">
          <a:off x="8750300" y="6562544"/>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89" name="フローチャート: 判断 288"/>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0" name="テキスト ボックス 289"/>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70266</xdr:rowOff>
    </xdr:from>
    <xdr:to>
      <xdr:col>45</xdr:col>
      <xdr:colOff>177800</xdr:colOff>
      <xdr:row>38</xdr:row>
      <xdr:rowOff>75357</xdr:rowOff>
    </xdr:to>
    <xdr:cxnSp macro="">
      <xdr:nvCxnSpPr>
        <xdr:cNvPr id="291" name="直線コネクタ 290"/>
        <xdr:cNvCxnSpPr/>
      </xdr:nvCxnSpPr>
      <xdr:spPr>
        <a:xfrm flipV="1">
          <a:off x="7861300" y="6585366"/>
          <a:ext cx="889000" cy="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2" name="フローチャート: 判断 291"/>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124182</xdr:rowOff>
    </xdr:from>
    <xdr:ext cx="534377" cy="259045"/>
    <xdr:sp macro="" textlink="">
      <xdr:nvSpPr>
        <xdr:cNvPr id="293" name="テキスト ボックス 292"/>
        <xdr:cNvSpPr txBox="1"/>
      </xdr:nvSpPr>
      <xdr:spPr>
        <a:xfrm>
          <a:off x="8483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71829</xdr:rowOff>
    </xdr:from>
    <xdr:to>
      <xdr:col>41</xdr:col>
      <xdr:colOff>50800</xdr:colOff>
      <xdr:row>38</xdr:row>
      <xdr:rowOff>75357</xdr:rowOff>
    </xdr:to>
    <xdr:cxnSp macro="">
      <xdr:nvCxnSpPr>
        <xdr:cNvPr id="294" name="直線コネクタ 293"/>
        <xdr:cNvCxnSpPr/>
      </xdr:nvCxnSpPr>
      <xdr:spPr>
        <a:xfrm>
          <a:off x="6972300" y="6586929"/>
          <a:ext cx="889000" cy="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295" name="フローチャート: 判断 294"/>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145537</xdr:rowOff>
    </xdr:from>
    <xdr:ext cx="534377" cy="259045"/>
    <xdr:sp macro="" textlink="">
      <xdr:nvSpPr>
        <xdr:cNvPr id="296" name="テキスト ボックス 295"/>
        <xdr:cNvSpPr txBox="1"/>
      </xdr:nvSpPr>
      <xdr:spPr>
        <a:xfrm>
          <a:off x="7594111" y="6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297" name="フローチャート: 判断 296"/>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155581</xdr:rowOff>
    </xdr:from>
    <xdr:ext cx="534377" cy="259045"/>
    <xdr:sp macro="" textlink="">
      <xdr:nvSpPr>
        <xdr:cNvPr id="298" name="テキスト ボックス 297"/>
        <xdr:cNvSpPr txBox="1"/>
      </xdr:nvSpPr>
      <xdr:spPr>
        <a:xfrm>
          <a:off x="6705111" y="6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105744</xdr:rowOff>
    </xdr:from>
    <xdr:to>
      <xdr:col>55</xdr:col>
      <xdr:colOff>50800</xdr:colOff>
      <xdr:row>36</xdr:row>
      <xdr:rowOff>35894</xdr:rowOff>
    </xdr:to>
    <xdr:sp macro="" textlink="">
      <xdr:nvSpPr>
        <xdr:cNvPr id="304" name="楕円 303"/>
        <xdr:cNvSpPr/>
      </xdr:nvSpPr>
      <xdr:spPr>
        <a:xfrm>
          <a:off x="10426700" y="610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20671</xdr:rowOff>
    </xdr:from>
    <xdr:ext cx="599010" cy="259045"/>
    <xdr:sp macro="" textlink="">
      <xdr:nvSpPr>
        <xdr:cNvPr id="305" name="補助費等該当値テキスト"/>
        <xdr:cNvSpPr txBox="1"/>
      </xdr:nvSpPr>
      <xdr:spPr>
        <a:xfrm>
          <a:off x="10528300" y="602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168094</xdr:rowOff>
    </xdr:from>
    <xdr:to>
      <xdr:col>50</xdr:col>
      <xdr:colOff>165100</xdr:colOff>
      <xdr:row>38</xdr:row>
      <xdr:rowOff>98244</xdr:rowOff>
    </xdr:to>
    <xdr:sp macro="" textlink="">
      <xdr:nvSpPr>
        <xdr:cNvPr id="306" name="楕円 305"/>
        <xdr:cNvSpPr/>
      </xdr:nvSpPr>
      <xdr:spPr>
        <a:xfrm>
          <a:off x="9588500" y="651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89371</xdr:rowOff>
    </xdr:from>
    <xdr:ext cx="534377" cy="259045"/>
    <xdr:sp macro="" textlink="">
      <xdr:nvSpPr>
        <xdr:cNvPr id="307" name="テキスト ボックス 306"/>
        <xdr:cNvSpPr txBox="1"/>
      </xdr:nvSpPr>
      <xdr:spPr>
        <a:xfrm>
          <a:off x="9372111" y="660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19466</xdr:rowOff>
    </xdr:from>
    <xdr:to>
      <xdr:col>46</xdr:col>
      <xdr:colOff>38100</xdr:colOff>
      <xdr:row>38</xdr:row>
      <xdr:rowOff>121066</xdr:rowOff>
    </xdr:to>
    <xdr:sp macro="" textlink="">
      <xdr:nvSpPr>
        <xdr:cNvPr id="308" name="楕円 307"/>
        <xdr:cNvSpPr/>
      </xdr:nvSpPr>
      <xdr:spPr>
        <a:xfrm>
          <a:off x="8699500" y="653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112193</xdr:rowOff>
    </xdr:from>
    <xdr:ext cx="534377" cy="259045"/>
    <xdr:sp macro="" textlink="">
      <xdr:nvSpPr>
        <xdr:cNvPr id="309" name="テキスト ボックス 308"/>
        <xdr:cNvSpPr txBox="1"/>
      </xdr:nvSpPr>
      <xdr:spPr>
        <a:xfrm>
          <a:off x="8483111" y="662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24557</xdr:rowOff>
    </xdr:from>
    <xdr:to>
      <xdr:col>41</xdr:col>
      <xdr:colOff>101600</xdr:colOff>
      <xdr:row>38</xdr:row>
      <xdr:rowOff>126157</xdr:rowOff>
    </xdr:to>
    <xdr:sp macro="" textlink="">
      <xdr:nvSpPr>
        <xdr:cNvPr id="310" name="楕円 309"/>
        <xdr:cNvSpPr/>
      </xdr:nvSpPr>
      <xdr:spPr>
        <a:xfrm>
          <a:off x="7810500" y="653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117284</xdr:rowOff>
    </xdr:from>
    <xdr:ext cx="534377" cy="259045"/>
    <xdr:sp macro="" textlink="">
      <xdr:nvSpPr>
        <xdr:cNvPr id="311" name="テキスト ボックス 310"/>
        <xdr:cNvSpPr txBox="1"/>
      </xdr:nvSpPr>
      <xdr:spPr>
        <a:xfrm>
          <a:off x="7594111" y="663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21029</xdr:rowOff>
    </xdr:from>
    <xdr:to>
      <xdr:col>36</xdr:col>
      <xdr:colOff>165100</xdr:colOff>
      <xdr:row>38</xdr:row>
      <xdr:rowOff>122629</xdr:rowOff>
    </xdr:to>
    <xdr:sp macro="" textlink="">
      <xdr:nvSpPr>
        <xdr:cNvPr id="312" name="楕円 311"/>
        <xdr:cNvSpPr/>
      </xdr:nvSpPr>
      <xdr:spPr>
        <a:xfrm>
          <a:off x="6921500" y="653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113756</xdr:rowOff>
    </xdr:from>
    <xdr:ext cx="534377" cy="259045"/>
    <xdr:sp macro="" textlink="">
      <xdr:nvSpPr>
        <xdr:cNvPr id="313" name="テキスト ボックス 312"/>
        <xdr:cNvSpPr txBox="1"/>
      </xdr:nvSpPr>
      <xdr:spPr>
        <a:xfrm>
          <a:off x="6705111" y="662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38068</xdr:rowOff>
    </xdr:from>
    <xdr:to>
      <xdr:col>55</xdr:col>
      <xdr:colOff>0</xdr:colOff>
      <xdr:row>58</xdr:row>
      <xdr:rowOff>95447</xdr:rowOff>
    </xdr:to>
    <xdr:cxnSp macro="">
      <xdr:nvCxnSpPr>
        <xdr:cNvPr id="342" name="直線コネクタ 341"/>
        <xdr:cNvCxnSpPr/>
      </xdr:nvCxnSpPr>
      <xdr:spPr>
        <a:xfrm flipV="1">
          <a:off x="9639300" y="9982168"/>
          <a:ext cx="8382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3" name="普通建設事業費平均値テキスト"/>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68247</xdr:rowOff>
    </xdr:from>
    <xdr:to>
      <xdr:col>50</xdr:col>
      <xdr:colOff>114300</xdr:colOff>
      <xdr:row>58</xdr:row>
      <xdr:rowOff>95447</xdr:rowOff>
    </xdr:to>
    <xdr:cxnSp macro="">
      <xdr:nvCxnSpPr>
        <xdr:cNvPr id="345" name="直線コネクタ 344"/>
        <xdr:cNvCxnSpPr/>
      </xdr:nvCxnSpPr>
      <xdr:spPr>
        <a:xfrm>
          <a:off x="8750300" y="10012347"/>
          <a:ext cx="889000" cy="2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6" name="フローチャート: 判断 345"/>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7" name="テキスト ボックス 346"/>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37969</xdr:rowOff>
    </xdr:from>
    <xdr:to>
      <xdr:col>45</xdr:col>
      <xdr:colOff>177800</xdr:colOff>
      <xdr:row>58</xdr:row>
      <xdr:rowOff>68247</xdr:rowOff>
    </xdr:to>
    <xdr:cxnSp macro="">
      <xdr:nvCxnSpPr>
        <xdr:cNvPr id="348" name="直線コネクタ 347"/>
        <xdr:cNvCxnSpPr/>
      </xdr:nvCxnSpPr>
      <xdr:spPr>
        <a:xfrm>
          <a:off x="7861300" y="9982069"/>
          <a:ext cx="889000" cy="3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9" name="フローチャート: 判断 348"/>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118147</xdr:rowOff>
    </xdr:from>
    <xdr:ext cx="534377" cy="259045"/>
    <xdr:sp macro="" textlink="">
      <xdr:nvSpPr>
        <xdr:cNvPr id="350" name="テキスト ボックス 349"/>
        <xdr:cNvSpPr txBox="1"/>
      </xdr:nvSpPr>
      <xdr:spPr>
        <a:xfrm>
          <a:off x="8483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37969</xdr:rowOff>
    </xdr:from>
    <xdr:to>
      <xdr:col>41</xdr:col>
      <xdr:colOff>50800</xdr:colOff>
      <xdr:row>58</xdr:row>
      <xdr:rowOff>38068</xdr:rowOff>
    </xdr:to>
    <xdr:cxnSp macro="">
      <xdr:nvCxnSpPr>
        <xdr:cNvPr id="351" name="直線コネクタ 350"/>
        <xdr:cNvCxnSpPr/>
      </xdr:nvCxnSpPr>
      <xdr:spPr>
        <a:xfrm flipV="1">
          <a:off x="6972300" y="9982069"/>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2" name="フローチャート: 判断 351"/>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111503</xdr:rowOff>
    </xdr:from>
    <xdr:ext cx="534377" cy="259045"/>
    <xdr:sp macro="" textlink="">
      <xdr:nvSpPr>
        <xdr:cNvPr id="353" name="テキスト ボックス 352"/>
        <xdr:cNvSpPr txBox="1"/>
      </xdr:nvSpPr>
      <xdr:spPr>
        <a:xfrm>
          <a:off x="7594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4" name="フローチャート: 判断 353"/>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5" name="テキスト ボックス 354"/>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158718</xdr:rowOff>
    </xdr:from>
    <xdr:to>
      <xdr:col>55</xdr:col>
      <xdr:colOff>50800</xdr:colOff>
      <xdr:row>58</xdr:row>
      <xdr:rowOff>88868</xdr:rowOff>
    </xdr:to>
    <xdr:sp macro="" textlink="">
      <xdr:nvSpPr>
        <xdr:cNvPr id="361" name="楕円 360"/>
        <xdr:cNvSpPr/>
      </xdr:nvSpPr>
      <xdr:spPr>
        <a:xfrm>
          <a:off x="10426700" y="99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73645</xdr:rowOff>
    </xdr:from>
    <xdr:ext cx="534377" cy="259045"/>
    <xdr:sp macro="" textlink="">
      <xdr:nvSpPr>
        <xdr:cNvPr id="362" name="普通建設事業費該当値テキスト"/>
        <xdr:cNvSpPr txBox="1"/>
      </xdr:nvSpPr>
      <xdr:spPr>
        <a:xfrm>
          <a:off x="10528300" y="984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44647</xdr:rowOff>
    </xdr:from>
    <xdr:to>
      <xdr:col>50</xdr:col>
      <xdr:colOff>165100</xdr:colOff>
      <xdr:row>58</xdr:row>
      <xdr:rowOff>146247</xdr:rowOff>
    </xdr:to>
    <xdr:sp macro="" textlink="">
      <xdr:nvSpPr>
        <xdr:cNvPr id="363" name="楕円 362"/>
        <xdr:cNvSpPr/>
      </xdr:nvSpPr>
      <xdr:spPr>
        <a:xfrm>
          <a:off x="9588500" y="99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137374</xdr:rowOff>
    </xdr:from>
    <xdr:ext cx="534377" cy="259045"/>
    <xdr:sp macro="" textlink="">
      <xdr:nvSpPr>
        <xdr:cNvPr id="364" name="テキスト ボックス 363"/>
        <xdr:cNvSpPr txBox="1"/>
      </xdr:nvSpPr>
      <xdr:spPr>
        <a:xfrm>
          <a:off x="9372111" y="100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17447</xdr:rowOff>
    </xdr:from>
    <xdr:to>
      <xdr:col>46</xdr:col>
      <xdr:colOff>38100</xdr:colOff>
      <xdr:row>58</xdr:row>
      <xdr:rowOff>119047</xdr:rowOff>
    </xdr:to>
    <xdr:sp macro="" textlink="">
      <xdr:nvSpPr>
        <xdr:cNvPr id="365" name="楕円 364"/>
        <xdr:cNvSpPr/>
      </xdr:nvSpPr>
      <xdr:spPr>
        <a:xfrm>
          <a:off x="8699500" y="996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110174</xdr:rowOff>
    </xdr:from>
    <xdr:ext cx="534377" cy="259045"/>
    <xdr:sp macro="" textlink="">
      <xdr:nvSpPr>
        <xdr:cNvPr id="366" name="テキスト ボックス 365"/>
        <xdr:cNvSpPr txBox="1"/>
      </xdr:nvSpPr>
      <xdr:spPr>
        <a:xfrm>
          <a:off x="8483111" y="100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158619</xdr:rowOff>
    </xdr:from>
    <xdr:to>
      <xdr:col>41</xdr:col>
      <xdr:colOff>101600</xdr:colOff>
      <xdr:row>58</xdr:row>
      <xdr:rowOff>88769</xdr:rowOff>
    </xdr:to>
    <xdr:sp macro="" textlink="">
      <xdr:nvSpPr>
        <xdr:cNvPr id="367" name="楕円 366"/>
        <xdr:cNvSpPr/>
      </xdr:nvSpPr>
      <xdr:spPr>
        <a:xfrm>
          <a:off x="7810500" y="993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79896</xdr:rowOff>
    </xdr:from>
    <xdr:ext cx="534377" cy="259045"/>
    <xdr:sp macro="" textlink="">
      <xdr:nvSpPr>
        <xdr:cNvPr id="368" name="テキスト ボックス 367"/>
        <xdr:cNvSpPr txBox="1"/>
      </xdr:nvSpPr>
      <xdr:spPr>
        <a:xfrm>
          <a:off x="7594111" y="1002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158718</xdr:rowOff>
    </xdr:from>
    <xdr:to>
      <xdr:col>36</xdr:col>
      <xdr:colOff>165100</xdr:colOff>
      <xdr:row>58</xdr:row>
      <xdr:rowOff>88868</xdr:rowOff>
    </xdr:to>
    <xdr:sp macro="" textlink="">
      <xdr:nvSpPr>
        <xdr:cNvPr id="369" name="楕円 368"/>
        <xdr:cNvSpPr/>
      </xdr:nvSpPr>
      <xdr:spPr>
        <a:xfrm>
          <a:off x="6921500" y="99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79995</xdr:rowOff>
    </xdr:from>
    <xdr:ext cx="534377" cy="259045"/>
    <xdr:sp macro="" textlink="">
      <xdr:nvSpPr>
        <xdr:cNvPr id="370" name="テキスト ボックス 369"/>
        <xdr:cNvSpPr txBox="1"/>
      </xdr:nvSpPr>
      <xdr:spPr>
        <a:xfrm>
          <a:off x="6705111" y="1002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98292</xdr:rowOff>
    </xdr:from>
    <xdr:to>
      <xdr:col>55</xdr:col>
      <xdr:colOff>0</xdr:colOff>
      <xdr:row>78</xdr:row>
      <xdr:rowOff>125701</xdr:rowOff>
    </xdr:to>
    <xdr:cxnSp macro="">
      <xdr:nvCxnSpPr>
        <xdr:cNvPr id="397" name="直線コネクタ 396"/>
        <xdr:cNvCxnSpPr/>
      </xdr:nvCxnSpPr>
      <xdr:spPr>
        <a:xfrm flipV="1">
          <a:off x="9639300" y="13471392"/>
          <a:ext cx="838200" cy="2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8" name="普通建設事業費 （ うち新規整備　）平均値テキスト"/>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125701</xdr:rowOff>
    </xdr:from>
    <xdr:to>
      <xdr:col>50</xdr:col>
      <xdr:colOff>114300</xdr:colOff>
      <xdr:row>78</xdr:row>
      <xdr:rowOff>131657</xdr:rowOff>
    </xdr:to>
    <xdr:cxnSp macro="">
      <xdr:nvCxnSpPr>
        <xdr:cNvPr id="400" name="直線コネクタ 399"/>
        <xdr:cNvCxnSpPr/>
      </xdr:nvCxnSpPr>
      <xdr:spPr>
        <a:xfrm flipV="1">
          <a:off x="8750300" y="13498801"/>
          <a:ext cx="889000" cy="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1" name="フローチャート: 判断 400"/>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2" name="テキスト ボックス 401"/>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131657</xdr:rowOff>
    </xdr:from>
    <xdr:to>
      <xdr:col>45</xdr:col>
      <xdr:colOff>177800</xdr:colOff>
      <xdr:row>78</xdr:row>
      <xdr:rowOff>135297</xdr:rowOff>
    </xdr:to>
    <xdr:cxnSp macro="">
      <xdr:nvCxnSpPr>
        <xdr:cNvPr id="403" name="直線コネクタ 402"/>
        <xdr:cNvCxnSpPr/>
      </xdr:nvCxnSpPr>
      <xdr:spPr>
        <a:xfrm flipV="1">
          <a:off x="7861300" y="13504757"/>
          <a:ext cx="889000" cy="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4" name="フローチャート: 判断 403"/>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5" name="テキスト ボックス 404"/>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54017</xdr:rowOff>
    </xdr:from>
    <xdr:to>
      <xdr:col>41</xdr:col>
      <xdr:colOff>50800</xdr:colOff>
      <xdr:row>78</xdr:row>
      <xdr:rowOff>135297</xdr:rowOff>
    </xdr:to>
    <xdr:cxnSp macro="">
      <xdr:nvCxnSpPr>
        <xdr:cNvPr id="406" name="直線コネクタ 405"/>
        <xdr:cNvCxnSpPr/>
      </xdr:nvCxnSpPr>
      <xdr:spPr>
        <a:xfrm>
          <a:off x="6972300" y="13427117"/>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7" name="フローチャート: 判断 406"/>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8" name="テキスト ボックス 407"/>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9" name="フローチャート: 判断 408"/>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10" name="テキスト ボックス 409"/>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47492</xdr:rowOff>
    </xdr:from>
    <xdr:to>
      <xdr:col>55</xdr:col>
      <xdr:colOff>50800</xdr:colOff>
      <xdr:row>78</xdr:row>
      <xdr:rowOff>149092</xdr:rowOff>
    </xdr:to>
    <xdr:sp macro="" textlink="">
      <xdr:nvSpPr>
        <xdr:cNvPr id="416" name="楕円 415"/>
        <xdr:cNvSpPr/>
      </xdr:nvSpPr>
      <xdr:spPr>
        <a:xfrm>
          <a:off x="10426700" y="134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133869</xdr:rowOff>
    </xdr:from>
    <xdr:ext cx="469744" cy="259045"/>
    <xdr:sp macro="" textlink="">
      <xdr:nvSpPr>
        <xdr:cNvPr id="417" name="普通建設事業費 （ うち新規整備　）該当値テキスト"/>
        <xdr:cNvSpPr txBox="1"/>
      </xdr:nvSpPr>
      <xdr:spPr>
        <a:xfrm>
          <a:off x="10528300" y="133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74901</xdr:rowOff>
    </xdr:from>
    <xdr:to>
      <xdr:col>50</xdr:col>
      <xdr:colOff>165100</xdr:colOff>
      <xdr:row>79</xdr:row>
      <xdr:rowOff>5051</xdr:rowOff>
    </xdr:to>
    <xdr:sp macro="" textlink="">
      <xdr:nvSpPr>
        <xdr:cNvPr id="418" name="楕円 417"/>
        <xdr:cNvSpPr/>
      </xdr:nvSpPr>
      <xdr:spPr>
        <a:xfrm>
          <a:off x="9588500" y="1344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167628</xdr:rowOff>
    </xdr:from>
    <xdr:ext cx="469744" cy="259045"/>
    <xdr:sp macro="" textlink="">
      <xdr:nvSpPr>
        <xdr:cNvPr id="419" name="テキスト ボックス 418"/>
        <xdr:cNvSpPr txBox="1"/>
      </xdr:nvSpPr>
      <xdr:spPr>
        <a:xfrm>
          <a:off x="9404428" y="1354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80857</xdr:rowOff>
    </xdr:from>
    <xdr:to>
      <xdr:col>46</xdr:col>
      <xdr:colOff>38100</xdr:colOff>
      <xdr:row>79</xdr:row>
      <xdr:rowOff>11007</xdr:rowOff>
    </xdr:to>
    <xdr:sp macro="" textlink="">
      <xdr:nvSpPr>
        <xdr:cNvPr id="420" name="楕円 419"/>
        <xdr:cNvSpPr/>
      </xdr:nvSpPr>
      <xdr:spPr>
        <a:xfrm>
          <a:off x="8699500" y="1345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2134</xdr:rowOff>
    </xdr:from>
    <xdr:ext cx="469744" cy="259045"/>
    <xdr:sp macro="" textlink="">
      <xdr:nvSpPr>
        <xdr:cNvPr id="421" name="テキスト ボックス 420"/>
        <xdr:cNvSpPr txBox="1"/>
      </xdr:nvSpPr>
      <xdr:spPr>
        <a:xfrm>
          <a:off x="8515428" y="1354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84497</xdr:rowOff>
    </xdr:from>
    <xdr:to>
      <xdr:col>41</xdr:col>
      <xdr:colOff>101600</xdr:colOff>
      <xdr:row>79</xdr:row>
      <xdr:rowOff>14647</xdr:rowOff>
    </xdr:to>
    <xdr:sp macro="" textlink="">
      <xdr:nvSpPr>
        <xdr:cNvPr id="422" name="楕円 421"/>
        <xdr:cNvSpPr/>
      </xdr:nvSpPr>
      <xdr:spPr>
        <a:xfrm>
          <a:off x="7810500" y="1345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5774</xdr:rowOff>
    </xdr:from>
    <xdr:ext cx="378565" cy="259045"/>
    <xdr:sp macro="" textlink="">
      <xdr:nvSpPr>
        <xdr:cNvPr id="423" name="テキスト ボックス 422"/>
        <xdr:cNvSpPr txBox="1"/>
      </xdr:nvSpPr>
      <xdr:spPr>
        <a:xfrm>
          <a:off x="7672017" y="13550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3217</xdr:rowOff>
    </xdr:from>
    <xdr:to>
      <xdr:col>36</xdr:col>
      <xdr:colOff>165100</xdr:colOff>
      <xdr:row>78</xdr:row>
      <xdr:rowOff>104817</xdr:rowOff>
    </xdr:to>
    <xdr:sp macro="" textlink="">
      <xdr:nvSpPr>
        <xdr:cNvPr id="424" name="楕円 423"/>
        <xdr:cNvSpPr/>
      </xdr:nvSpPr>
      <xdr:spPr>
        <a:xfrm>
          <a:off x="6921500" y="1337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95944</xdr:rowOff>
    </xdr:from>
    <xdr:ext cx="534377" cy="259045"/>
    <xdr:sp macro="" textlink="">
      <xdr:nvSpPr>
        <xdr:cNvPr id="425" name="テキスト ボックス 424"/>
        <xdr:cNvSpPr txBox="1"/>
      </xdr:nvSpPr>
      <xdr:spPr>
        <a:xfrm>
          <a:off x="6705111" y="1346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142768</xdr:rowOff>
    </xdr:from>
    <xdr:to>
      <xdr:col>55</xdr:col>
      <xdr:colOff>0</xdr:colOff>
      <xdr:row>98</xdr:row>
      <xdr:rowOff>17807</xdr:rowOff>
    </xdr:to>
    <xdr:cxnSp macro="">
      <xdr:nvCxnSpPr>
        <xdr:cNvPr id="452" name="直線コネクタ 451"/>
        <xdr:cNvCxnSpPr/>
      </xdr:nvCxnSpPr>
      <xdr:spPr>
        <a:xfrm flipV="1">
          <a:off x="9639300" y="16773418"/>
          <a:ext cx="838200" cy="4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8799</xdr:rowOff>
    </xdr:from>
    <xdr:to>
      <xdr:col>50</xdr:col>
      <xdr:colOff>114300</xdr:colOff>
      <xdr:row>98</xdr:row>
      <xdr:rowOff>17807</xdr:rowOff>
    </xdr:to>
    <xdr:cxnSp macro="">
      <xdr:nvCxnSpPr>
        <xdr:cNvPr id="455" name="直線コネクタ 454"/>
        <xdr:cNvCxnSpPr/>
      </xdr:nvCxnSpPr>
      <xdr:spPr>
        <a:xfrm>
          <a:off x="8750300" y="16810899"/>
          <a:ext cx="889000" cy="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6" name="フローチャート: 判断 455"/>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7" name="テキスト ボックス 456"/>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112049</xdr:rowOff>
    </xdr:from>
    <xdr:to>
      <xdr:col>45</xdr:col>
      <xdr:colOff>177800</xdr:colOff>
      <xdr:row>98</xdr:row>
      <xdr:rowOff>8799</xdr:rowOff>
    </xdr:to>
    <xdr:cxnSp macro="">
      <xdr:nvCxnSpPr>
        <xdr:cNvPr id="458" name="直線コネクタ 457"/>
        <xdr:cNvCxnSpPr/>
      </xdr:nvCxnSpPr>
      <xdr:spPr>
        <a:xfrm>
          <a:off x="7861300" y="16742699"/>
          <a:ext cx="889000" cy="6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9" name="フローチャート: 判断 458"/>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60" name="テキスト ボックス 459"/>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112049</xdr:rowOff>
    </xdr:from>
    <xdr:to>
      <xdr:col>41</xdr:col>
      <xdr:colOff>50800</xdr:colOff>
      <xdr:row>98</xdr:row>
      <xdr:rowOff>38334</xdr:rowOff>
    </xdr:to>
    <xdr:cxnSp macro="">
      <xdr:nvCxnSpPr>
        <xdr:cNvPr id="461" name="直線コネクタ 460"/>
        <xdr:cNvCxnSpPr/>
      </xdr:nvCxnSpPr>
      <xdr:spPr>
        <a:xfrm flipV="1">
          <a:off x="6972300" y="16742699"/>
          <a:ext cx="889000" cy="9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2" name="フローチャート: 判断 461"/>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3" name="テキスト ボックス 462"/>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4" name="フローチャート: 判断 463"/>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5" name="テキスト ボックス 464"/>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91968</xdr:rowOff>
    </xdr:from>
    <xdr:to>
      <xdr:col>55</xdr:col>
      <xdr:colOff>50800</xdr:colOff>
      <xdr:row>98</xdr:row>
      <xdr:rowOff>22118</xdr:rowOff>
    </xdr:to>
    <xdr:sp macro="" textlink="">
      <xdr:nvSpPr>
        <xdr:cNvPr id="471" name="楕円 470"/>
        <xdr:cNvSpPr/>
      </xdr:nvSpPr>
      <xdr:spPr>
        <a:xfrm>
          <a:off x="10426700" y="167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70395</xdr:rowOff>
    </xdr:from>
    <xdr:ext cx="534377" cy="259045"/>
    <xdr:sp macro="" textlink="">
      <xdr:nvSpPr>
        <xdr:cNvPr id="472" name="普通建設事業費 （ うち更新整備　）該当値テキスト"/>
        <xdr:cNvSpPr txBox="1"/>
      </xdr:nvSpPr>
      <xdr:spPr>
        <a:xfrm>
          <a:off x="10528300" y="1670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138457</xdr:rowOff>
    </xdr:from>
    <xdr:to>
      <xdr:col>50</xdr:col>
      <xdr:colOff>165100</xdr:colOff>
      <xdr:row>98</xdr:row>
      <xdr:rowOff>68607</xdr:rowOff>
    </xdr:to>
    <xdr:sp macro="" textlink="">
      <xdr:nvSpPr>
        <xdr:cNvPr id="473" name="楕円 472"/>
        <xdr:cNvSpPr/>
      </xdr:nvSpPr>
      <xdr:spPr>
        <a:xfrm>
          <a:off x="9588500" y="1676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59734</xdr:rowOff>
    </xdr:from>
    <xdr:ext cx="534377" cy="259045"/>
    <xdr:sp macro="" textlink="">
      <xdr:nvSpPr>
        <xdr:cNvPr id="474" name="テキスト ボックス 473"/>
        <xdr:cNvSpPr txBox="1"/>
      </xdr:nvSpPr>
      <xdr:spPr>
        <a:xfrm>
          <a:off x="9372111" y="168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129449</xdr:rowOff>
    </xdr:from>
    <xdr:to>
      <xdr:col>46</xdr:col>
      <xdr:colOff>38100</xdr:colOff>
      <xdr:row>98</xdr:row>
      <xdr:rowOff>59599</xdr:rowOff>
    </xdr:to>
    <xdr:sp macro="" textlink="">
      <xdr:nvSpPr>
        <xdr:cNvPr id="475" name="楕円 474"/>
        <xdr:cNvSpPr/>
      </xdr:nvSpPr>
      <xdr:spPr>
        <a:xfrm>
          <a:off x="8699500" y="1676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50726</xdr:rowOff>
    </xdr:from>
    <xdr:ext cx="534377" cy="259045"/>
    <xdr:sp macro="" textlink="">
      <xdr:nvSpPr>
        <xdr:cNvPr id="476" name="テキスト ボックス 475"/>
        <xdr:cNvSpPr txBox="1"/>
      </xdr:nvSpPr>
      <xdr:spPr>
        <a:xfrm>
          <a:off x="8483111" y="1685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61249</xdr:rowOff>
    </xdr:from>
    <xdr:to>
      <xdr:col>41</xdr:col>
      <xdr:colOff>101600</xdr:colOff>
      <xdr:row>97</xdr:row>
      <xdr:rowOff>162849</xdr:rowOff>
    </xdr:to>
    <xdr:sp macro="" textlink="">
      <xdr:nvSpPr>
        <xdr:cNvPr id="477" name="楕円 476"/>
        <xdr:cNvSpPr/>
      </xdr:nvSpPr>
      <xdr:spPr>
        <a:xfrm>
          <a:off x="7810500" y="166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153976</xdr:rowOff>
    </xdr:from>
    <xdr:ext cx="534377" cy="259045"/>
    <xdr:sp macro="" textlink="">
      <xdr:nvSpPr>
        <xdr:cNvPr id="478" name="テキスト ボックス 477"/>
        <xdr:cNvSpPr txBox="1"/>
      </xdr:nvSpPr>
      <xdr:spPr>
        <a:xfrm>
          <a:off x="7594111" y="1678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158984</xdr:rowOff>
    </xdr:from>
    <xdr:to>
      <xdr:col>36</xdr:col>
      <xdr:colOff>165100</xdr:colOff>
      <xdr:row>98</xdr:row>
      <xdr:rowOff>89134</xdr:rowOff>
    </xdr:to>
    <xdr:sp macro="" textlink="">
      <xdr:nvSpPr>
        <xdr:cNvPr id="479" name="楕円 478"/>
        <xdr:cNvSpPr/>
      </xdr:nvSpPr>
      <xdr:spPr>
        <a:xfrm>
          <a:off x="6921500" y="167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80261</xdr:rowOff>
    </xdr:from>
    <xdr:ext cx="534377" cy="259045"/>
    <xdr:sp macro="" textlink="">
      <xdr:nvSpPr>
        <xdr:cNvPr id="480" name="テキスト ボックス 479"/>
        <xdr:cNvSpPr txBox="1"/>
      </xdr:nvSpPr>
      <xdr:spPr>
        <a:xfrm>
          <a:off x="6705111" y="168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7" name="直線コネクタ 50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0" name="直線コネクタ 50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1" name="フローチャート: 判断 510"/>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2" name="テキスト ボックス 511"/>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3" name="直線コネクタ 512"/>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4" name="フローチャート: 判断 513"/>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5" name="テキスト ボックス 514"/>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6" name="直線コネクタ 515"/>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7" name="フローチャート: 判断 516"/>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18" name="テキスト ボックス 517"/>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9" name="フローチャート: 判断 518"/>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20" name="テキスト ボックス 519"/>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6" name="楕円 52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8" name="楕円 52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9" name="テキスト ボックス 528"/>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0" name="楕円 52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1" name="テキスト ボックス 53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2" name="楕円 53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3" name="テキスト ボックス 532"/>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4" name="楕円 53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5" name="テキスト ボックス 534"/>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8" name="直線コネクタ 607"/>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9"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0" name="直線コネクタ 609"/>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1"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2" name="直線コネクタ 611"/>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161539</xdr:rowOff>
    </xdr:from>
    <xdr:to>
      <xdr:col>85</xdr:col>
      <xdr:colOff>127000</xdr:colOff>
      <xdr:row>78</xdr:row>
      <xdr:rowOff>38491</xdr:rowOff>
    </xdr:to>
    <xdr:cxnSp macro="">
      <xdr:nvCxnSpPr>
        <xdr:cNvPr id="613" name="直線コネクタ 612"/>
        <xdr:cNvCxnSpPr/>
      </xdr:nvCxnSpPr>
      <xdr:spPr>
        <a:xfrm>
          <a:off x="15481300" y="13363189"/>
          <a:ext cx="838200" cy="4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4" name="公債費平均値テキスト"/>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5" name="フローチャート: 判断 614"/>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161539</xdr:rowOff>
    </xdr:from>
    <xdr:to>
      <xdr:col>81</xdr:col>
      <xdr:colOff>50800</xdr:colOff>
      <xdr:row>77</xdr:row>
      <xdr:rowOff>166500</xdr:rowOff>
    </xdr:to>
    <xdr:cxnSp macro="">
      <xdr:nvCxnSpPr>
        <xdr:cNvPr id="616" name="直線コネクタ 615"/>
        <xdr:cNvCxnSpPr/>
      </xdr:nvCxnSpPr>
      <xdr:spPr>
        <a:xfrm flipV="1">
          <a:off x="14592300" y="13363189"/>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7" name="フローチャート: 判断 616"/>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8" name="テキスト ボックス 617"/>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129870</xdr:rowOff>
    </xdr:from>
    <xdr:to>
      <xdr:col>76</xdr:col>
      <xdr:colOff>114300</xdr:colOff>
      <xdr:row>77</xdr:row>
      <xdr:rowOff>166500</xdr:rowOff>
    </xdr:to>
    <xdr:cxnSp macro="">
      <xdr:nvCxnSpPr>
        <xdr:cNvPr id="619" name="直線コネクタ 618"/>
        <xdr:cNvCxnSpPr/>
      </xdr:nvCxnSpPr>
      <xdr:spPr>
        <a:xfrm>
          <a:off x="13703300" y="13331520"/>
          <a:ext cx="889000" cy="3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0" name="フローチャート: 判断 619"/>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1" name="テキスト ボックス 620"/>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129870</xdr:rowOff>
    </xdr:from>
    <xdr:to>
      <xdr:col>71</xdr:col>
      <xdr:colOff>177800</xdr:colOff>
      <xdr:row>78</xdr:row>
      <xdr:rowOff>17276</xdr:rowOff>
    </xdr:to>
    <xdr:cxnSp macro="">
      <xdr:nvCxnSpPr>
        <xdr:cNvPr id="622" name="直線コネクタ 621"/>
        <xdr:cNvCxnSpPr/>
      </xdr:nvCxnSpPr>
      <xdr:spPr>
        <a:xfrm flipV="1">
          <a:off x="12814300" y="13331520"/>
          <a:ext cx="889000" cy="5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3" name="フローチャート: 判断 622"/>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4" name="テキスト ボックス 623"/>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5" name="フローチャート: 判断 624"/>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6" name="テキスト ボックス 625"/>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159141</xdr:rowOff>
    </xdr:from>
    <xdr:to>
      <xdr:col>85</xdr:col>
      <xdr:colOff>177800</xdr:colOff>
      <xdr:row>78</xdr:row>
      <xdr:rowOff>89291</xdr:rowOff>
    </xdr:to>
    <xdr:sp macro="" textlink="">
      <xdr:nvSpPr>
        <xdr:cNvPr id="632" name="楕円 631"/>
        <xdr:cNvSpPr/>
      </xdr:nvSpPr>
      <xdr:spPr>
        <a:xfrm>
          <a:off x="16268700" y="1336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137568</xdr:rowOff>
    </xdr:from>
    <xdr:ext cx="534377" cy="259045"/>
    <xdr:sp macro="" textlink="">
      <xdr:nvSpPr>
        <xdr:cNvPr id="633" name="公債費該当値テキスト"/>
        <xdr:cNvSpPr txBox="1"/>
      </xdr:nvSpPr>
      <xdr:spPr>
        <a:xfrm>
          <a:off x="16370300" y="1333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110739</xdr:rowOff>
    </xdr:from>
    <xdr:to>
      <xdr:col>81</xdr:col>
      <xdr:colOff>101600</xdr:colOff>
      <xdr:row>78</xdr:row>
      <xdr:rowOff>40889</xdr:rowOff>
    </xdr:to>
    <xdr:sp macro="" textlink="">
      <xdr:nvSpPr>
        <xdr:cNvPr id="634" name="楕円 633"/>
        <xdr:cNvSpPr/>
      </xdr:nvSpPr>
      <xdr:spPr>
        <a:xfrm>
          <a:off x="15430500" y="133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32016</xdr:rowOff>
    </xdr:from>
    <xdr:ext cx="534377" cy="259045"/>
    <xdr:sp macro="" textlink="">
      <xdr:nvSpPr>
        <xdr:cNvPr id="635" name="テキスト ボックス 634"/>
        <xdr:cNvSpPr txBox="1"/>
      </xdr:nvSpPr>
      <xdr:spPr>
        <a:xfrm>
          <a:off x="15214111" y="134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115700</xdr:rowOff>
    </xdr:from>
    <xdr:to>
      <xdr:col>76</xdr:col>
      <xdr:colOff>165100</xdr:colOff>
      <xdr:row>78</xdr:row>
      <xdr:rowOff>45850</xdr:rowOff>
    </xdr:to>
    <xdr:sp macro="" textlink="">
      <xdr:nvSpPr>
        <xdr:cNvPr id="636" name="楕円 635"/>
        <xdr:cNvSpPr/>
      </xdr:nvSpPr>
      <xdr:spPr>
        <a:xfrm>
          <a:off x="14541500" y="1331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36977</xdr:rowOff>
    </xdr:from>
    <xdr:ext cx="534377" cy="259045"/>
    <xdr:sp macro="" textlink="">
      <xdr:nvSpPr>
        <xdr:cNvPr id="637" name="テキスト ボックス 636"/>
        <xdr:cNvSpPr txBox="1"/>
      </xdr:nvSpPr>
      <xdr:spPr>
        <a:xfrm>
          <a:off x="14325111" y="1341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79070</xdr:rowOff>
    </xdr:from>
    <xdr:to>
      <xdr:col>72</xdr:col>
      <xdr:colOff>38100</xdr:colOff>
      <xdr:row>78</xdr:row>
      <xdr:rowOff>9220</xdr:rowOff>
    </xdr:to>
    <xdr:sp macro="" textlink="">
      <xdr:nvSpPr>
        <xdr:cNvPr id="638" name="楕円 637"/>
        <xdr:cNvSpPr/>
      </xdr:nvSpPr>
      <xdr:spPr>
        <a:xfrm>
          <a:off x="13652500" y="132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347</xdr:rowOff>
    </xdr:from>
    <xdr:ext cx="534377" cy="259045"/>
    <xdr:sp macro="" textlink="">
      <xdr:nvSpPr>
        <xdr:cNvPr id="639" name="テキスト ボックス 638"/>
        <xdr:cNvSpPr txBox="1"/>
      </xdr:nvSpPr>
      <xdr:spPr>
        <a:xfrm>
          <a:off x="13436111" y="133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137926</xdr:rowOff>
    </xdr:from>
    <xdr:to>
      <xdr:col>67</xdr:col>
      <xdr:colOff>101600</xdr:colOff>
      <xdr:row>78</xdr:row>
      <xdr:rowOff>68076</xdr:rowOff>
    </xdr:to>
    <xdr:sp macro="" textlink="">
      <xdr:nvSpPr>
        <xdr:cNvPr id="640" name="楕円 639"/>
        <xdr:cNvSpPr/>
      </xdr:nvSpPr>
      <xdr:spPr>
        <a:xfrm>
          <a:off x="12763500" y="1333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59203</xdr:rowOff>
    </xdr:from>
    <xdr:ext cx="534377" cy="259045"/>
    <xdr:sp macro="" textlink="">
      <xdr:nvSpPr>
        <xdr:cNvPr id="641" name="テキスト ボックス 640"/>
        <xdr:cNvSpPr txBox="1"/>
      </xdr:nvSpPr>
      <xdr:spPr>
        <a:xfrm>
          <a:off x="12547111" y="1343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1" name="テキスト ボックス 66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5" name="直線コネクタ 664"/>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6" name="積立金最小値テキスト"/>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7" name="直線コネクタ 666"/>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8" name="積立金最大値テキスト"/>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9" name="直線コネクタ 668"/>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37300</xdr:rowOff>
    </xdr:from>
    <xdr:to>
      <xdr:col>85</xdr:col>
      <xdr:colOff>127000</xdr:colOff>
      <xdr:row>98</xdr:row>
      <xdr:rowOff>36728</xdr:rowOff>
    </xdr:to>
    <xdr:cxnSp macro="">
      <xdr:nvCxnSpPr>
        <xdr:cNvPr id="670" name="直線コネクタ 669"/>
        <xdr:cNvCxnSpPr/>
      </xdr:nvCxnSpPr>
      <xdr:spPr>
        <a:xfrm flipV="1">
          <a:off x="15481300" y="16667950"/>
          <a:ext cx="838200" cy="17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1" name="積立金平均値テキスト"/>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2" name="フローチャート: 判断 671"/>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36728</xdr:rowOff>
    </xdr:from>
    <xdr:to>
      <xdr:col>81</xdr:col>
      <xdr:colOff>50800</xdr:colOff>
      <xdr:row>98</xdr:row>
      <xdr:rowOff>58762</xdr:rowOff>
    </xdr:to>
    <xdr:cxnSp macro="">
      <xdr:nvCxnSpPr>
        <xdr:cNvPr id="673" name="直線コネクタ 672"/>
        <xdr:cNvCxnSpPr/>
      </xdr:nvCxnSpPr>
      <xdr:spPr>
        <a:xfrm flipV="1">
          <a:off x="14592300" y="16838828"/>
          <a:ext cx="889000" cy="2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4" name="フローチャート: 判断 673"/>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5" name="テキスト ボックス 674"/>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45962</xdr:rowOff>
    </xdr:from>
    <xdr:to>
      <xdr:col>76</xdr:col>
      <xdr:colOff>114300</xdr:colOff>
      <xdr:row>98</xdr:row>
      <xdr:rowOff>58762</xdr:rowOff>
    </xdr:to>
    <xdr:cxnSp macro="">
      <xdr:nvCxnSpPr>
        <xdr:cNvPr id="676" name="直線コネクタ 675"/>
        <xdr:cNvCxnSpPr/>
      </xdr:nvCxnSpPr>
      <xdr:spPr>
        <a:xfrm>
          <a:off x="13703300" y="16676612"/>
          <a:ext cx="889000" cy="18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7" name="フローチャート: 判断 676"/>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8" name="テキスト ボックス 677"/>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141491</xdr:rowOff>
    </xdr:from>
    <xdr:to>
      <xdr:col>71</xdr:col>
      <xdr:colOff>177800</xdr:colOff>
      <xdr:row>97</xdr:row>
      <xdr:rowOff>45962</xdr:rowOff>
    </xdr:to>
    <xdr:cxnSp macro="">
      <xdr:nvCxnSpPr>
        <xdr:cNvPr id="679" name="直線コネクタ 678"/>
        <xdr:cNvCxnSpPr/>
      </xdr:nvCxnSpPr>
      <xdr:spPr>
        <a:xfrm>
          <a:off x="12814300" y="16429241"/>
          <a:ext cx="889000" cy="2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80" name="フローチャート: 判断 679"/>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128745</xdr:rowOff>
    </xdr:from>
    <xdr:ext cx="534377" cy="259045"/>
    <xdr:sp macro="" textlink="">
      <xdr:nvSpPr>
        <xdr:cNvPr id="681" name="テキスト ボックス 680"/>
        <xdr:cNvSpPr txBox="1"/>
      </xdr:nvSpPr>
      <xdr:spPr>
        <a:xfrm>
          <a:off x="13436111" y="167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2" name="フローチャート: 判断 681"/>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145559</xdr:rowOff>
    </xdr:from>
    <xdr:ext cx="534377" cy="259045"/>
    <xdr:sp macro="" textlink="">
      <xdr:nvSpPr>
        <xdr:cNvPr id="683" name="テキスト ボックス 682"/>
        <xdr:cNvSpPr txBox="1"/>
      </xdr:nvSpPr>
      <xdr:spPr>
        <a:xfrm>
          <a:off x="12547111" y="1677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157950</xdr:rowOff>
    </xdr:from>
    <xdr:to>
      <xdr:col>85</xdr:col>
      <xdr:colOff>177800</xdr:colOff>
      <xdr:row>97</xdr:row>
      <xdr:rowOff>88100</xdr:rowOff>
    </xdr:to>
    <xdr:sp macro="" textlink="">
      <xdr:nvSpPr>
        <xdr:cNvPr id="689" name="楕円 688"/>
        <xdr:cNvSpPr/>
      </xdr:nvSpPr>
      <xdr:spPr>
        <a:xfrm>
          <a:off x="16268700" y="166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9377</xdr:rowOff>
    </xdr:from>
    <xdr:ext cx="534377" cy="259045"/>
    <xdr:sp macro="" textlink="">
      <xdr:nvSpPr>
        <xdr:cNvPr id="690" name="積立金該当値テキスト"/>
        <xdr:cNvSpPr txBox="1"/>
      </xdr:nvSpPr>
      <xdr:spPr>
        <a:xfrm>
          <a:off x="16370300" y="1646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157378</xdr:rowOff>
    </xdr:from>
    <xdr:to>
      <xdr:col>81</xdr:col>
      <xdr:colOff>101600</xdr:colOff>
      <xdr:row>98</xdr:row>
      <xdr:rowOff>87528</xdr:rowOff>
    </xdr:to>
    <xdr:sp macro="" textlink="">
      <xdr:nvSpPr>
        <xdr:cNvPr id="691" name="楕円 690"/>
        <xdr:cNvSpPr/>
      </xdr:nvSpPr>
      <xdr:spPr>
        <a:xfrm>
          <a:off x="15430500" y="167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78655</xdr:rowOff>
    </xdr:from>
    <xdr:ext cx="534377" cy="259045"/>
    <xdr:sp macro="" textlink="">
      <xdr:nvSpPr>
        <xdr:cNvPr id="692" name="テキスト ボックス 691"/>
        <xdr:cNvSpPr txBox="1"/>
      </xdr:nvSpPr>
      <xdr:spPr>
        <a:xfrm>
          <a:off x="15214111" y="1688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7962</xdr:rowOff>
    </xdr:from>
    <xdr:to>
      <xdr:col>76</xdr:col>
      <xdr:colOff>165100</xdr:colOff>
      <xdr:row>98</xdr:row>
      <xdr:rowOff>109562</xdr:rowOff>
    </xdr:to>
    <xdr:sp macro="" textlink="">
      <xdr:nvSpPr>
        <xdr:cNvPr id="693" name="楕円 692"/>
        <xdr:cNvSpPr/>
      </xdr:nvSpPr>
      <xdr:spPr>
        <a:xfrm>
          <a:off x="14541500" y="1681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100689</xdr:rowOff>
    </xdr:from>
    <xdr:ext cx="534377" cy="259045"/>
    <xdr:sp macro="" textlink="">
      <xdr:nvSpPr>
        <xdr:cNvPr id="694" name="テキスト ボックス 693"/>
        <xdr:cNvSpPr txBox="1"/>
      </xdr:nvSpPr>
      <xdr:spPr>
        <a:xfrm>
          <a:off x="14325111" y="1690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166612</xdr:rowOff>
    </xdr:from>
    <xdr:to>
      <xdr:col>72</xdr:col>
      <xdr:colOff>38100</xdr:colOff>
      <xdr:row>97</xdr:row>
      <xdr:rowOff>96762</xdr:rowOff>
    </xdr:to>
    <xdr:sp macro="" textlink="">
      <xdr:nvSpPr>
        <xdr:cNvPr id="695" name="楕円 694"/>
        <xdr:cNvSpPr/>
      </xdr:nvSpPr>
      <xdr:spPr>
        <a:xfrm>
          <a:off x="13652500" y="1662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113289</xdr:rowOff>
    </xdr:from>
    <xdr:ext cx="534377" cy="259045"/>
    <xdr:sp macro="" textlink="">
      <xdr:nvSpPr>
        <xdr:cNvPr id="696" name="テキスト ボックス 695"/>
        <xdr:cNvSpPr txBox="1"/>
      </xdr:nvSpPr>
      <xdr:spPr>
        <a:xfrm>
          <a:off x="13436111" y="164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90691</xdr:rowOff>
    </xdr:from>
    <xdr:to>
      <xdr:col>67</xdr:col>
      <xdr:colOff>101600</xdr:colOff>
      <xdr:row>96</xdr:row>
      <xdr:rowOff>20841</xdr:rowOff>
    </xdr:to>
    <xdr:sp macro="" textlink="">
      <xdr:nvSpPr>
        <xdr:cNvPr id="697" name="楕円 696"/>
        <xdr:cNvSpPr/>
      </xdr:nvSpPr>
      <xdr:spPr>
        <a:xfrm>
          <a:off x="12763500" y="163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37368</xdr:rowOff>
    </xdr:from>
    <xdr:ext cx="534377" cy="259045"/>
    <xdr:sp macro="" textlink="">
      <xdr:nvSpPr>
        <xdr:cNvPr id="698" name="テキスト ボックス 697"/>
        <xdr:cNvSpPr txBox="1"/>
      </xdr:nvSpPr>
      <xdr:spPr>
        <a:xfrm>
          <a:off x="12547111" y="161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2" name="テキスト ボックス 71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4" name="テキスト ボックス 71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6" name="テキスト ボックス 71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0" name="直線コネクタ 719"/>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3"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4" name="直線コネクタ 723"/>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5" name="直線コネクタ 72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6" name="投資及び出資金平均値テキスト"/>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7" name="フローチャート: 判断 726"/>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8" name="直線コネクタ 72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9" name="フローチャート: 判断 728"/>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30" name="テキスト ボックス 729"/>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1" name="直線コネクタ 73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2" name="フローチャート: 判断 731"/>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3" name="テキスト ボックス 732"/>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4" name="直線コネクタ 73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5" name="フローチャート: 判断 734"/>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6" name="テキスト ボックス 735"/>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7" name="フローチャート: 判断 736"/>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8" name="テキスト ボックス 737"/>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楕円 74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6" name="楕円 74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7" name="テキスト ボックス 74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8" name="楕円 74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9" name="テキスト ボックス 74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0" name="楕円 74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1" name="テキスト ボックス 75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2" name="楕円 75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3" name="テキスト ボックス 75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7" name="直線コネクタ 776"/>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0"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1" name="直線コネクタ 780"/>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42355</xdr:rowOff>
    </xdr:from>
    <xdr:to>
      <xdr:col>116</xdr:col>
      <xdr:colOff>63500</xdr:colOff>
      <xdr:row>59</xdr:row>
      <xdr:rowOff>42355</xdr:rowOff>
    </xdr:to>
    <xdr:cxnSp macro="">
      <xdr:nvCxnSpPr>
        <xdr:cNvPr id="782" name="直線コネクタ 781"/>
        <xdr:cNvCxnSpPr/>
      </xdr:nvCxnSpPr>
      <xdr:spPr>
        <a:xfrm>
          <a:off x="21323300" y="10157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3" name="貸付金平均値テキスト"/>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4" name="フローチャート: 判断 783"/>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42355</xdr:rowOff>
    </xdr:from>
    <xdr:to>
      <xdr:col>111</xdr:col>
      <xdr:colOff>177800</xdr:colOff>
      <xdr:row>59</xdr:row>
      <xdr:rowOff>42393</xdr:rowOff>
    </xdr:to>
    <xdr:cxnSp macro="">
      <xdr:nvCxnSpPr>
        <xdr:cNvPr id="785" name="直線コネクタ 784"/>
        <xdr:cNvCxnSpPr/>
      </xdr:nvCxnSpPr>
      <xdr:spPr>
        <a:xfrm flipV="1">
          <a:off x="20434300" y="1015790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6" name="フローチャート: 判断 78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7" name="テキスト ボックス 78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42393</xdr:rowOff>
    </xdr:from>
    <xdr:to>
      <xdr:col>107</xdr:col>
      <xdr:colOff>50800</xdr:colOff>
      <xdr:row>59</xdr:row>
      <xdr:rowOff>42393</xdr:rowOff>
    </xdr:to>
    <xdr:cxnSp macro="">
      <xdr:nvCxnSpPr>
        <xdr:cNvPr id="788" name="直線コネクタ 787"/>
        <xdr:cNvCxnSpPr/>
      </xdr:nvCxnSpPr>
      <xdr:spPr>
        <a:xfrm>
          <a:off x="19545300" y="10157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9" name="フローチャート: 判断 788"/>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90" name="テキスト ボックス 789"/>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42355</xdr:rowOff>
    </xdr:from>
    <xdr:to>
      <xdr:col>102</xdr:col>
      <xdr:colOff>114300</xdr:colOff>
      <xdr:row>59</xdr:row>
      <xdr:rowOff>42393</xdr:rowOff>
    </xdr:to>
    <xdr:cxnSp macro="">
      <xdr:nvCxnSpPr>
        <xdr:cNvPr id="791" name="直線コネクタ 790"/>
        <xdr:cNvCxnSpPr/>
      </xdr:nvCxnSpPr>
      <xdr:spPr>
        <a:xfrm>
          <a:off x="18656300" y="1015790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2" name="フローチャート: 判断 791"/>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3" name="テキスト ボックス 792"/>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4" name="フローチャート: 判断 793"/>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5" name="テキスト ボックス 794"/>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163005</xdr:rowOff>
    </xdr:from>
    <xdr:to>
      <xdr:col>116</xdr:col>
      <xdr:colOff>114300</xdr:colOff>
      <xdr:row>59</xdr:row>
      <xdr:rowOff>93155</xdr:rowOff>
    </xdr:to>
    <xdr:sp macro="" textlink="">
      <xdr:nvSpPr>
        <xdr:cNvPr id="801" name="楕円 800"/>
        <xdr:cNvSpPr/>
      </xdr:nvSpPr>
      <xdr:spPr>
        <a:xfrm>
          <a:off x="221107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77932</xdr:rowOff>
    </xdr:from>
    <xdr:ext cx="313932" cy="259045"/>
    <xdr:sp macro="" textlink="">
      <xdr:nvSpPr>
        <xdr:cNvPr id="802" name="貸付金該当値テキスト"/>
        <xdr:cNvSpPr txBox="1"/>
      </xdr:nvSpPr>
      <xdr:spPr>
        <a:xfrm>
          <a:off x="22212300" y="10022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163005</xdr:rowOff>
    </xdr:from>
    <xdr:to>
      <xdr:col>112</xdr:col>
      <xdr:colOff>38100</xdr:colOff>
      <xdr:row>59</xdr:row>
      <xdr:rowOff>93155</xdr:rowOff>
    </xdr:to>
    <xdr:sp macro="" textlink="">
      <xdr:nvSpPr>
        <xdr:cNvPr id="803" name="楕円 802"/>
        <xdr:cNvSpPr/>
      </xdr:nvSpPr>
      <xdr:spPr>
        <a:xfrm>
          <a:off x="212725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84282</xdr:rowOff>
    </xdr:from>
    <xdr:ext cx="313932" cy="259045"/>
    <xdr:sp macro="" textlink="">
      <xdr:nvSpPr>
        <xdr:cNvPr id="804" name="テキスト ボックス 803"/>
        <xdr:cNvSpPr txBox="1"/>
      </xdr:nvSpPr>
      <xdr:spPr>
        <a:xfrm>
          <a:off x="21166333" y="10199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163043</xdr:rowOff>
    </xdr:from>
    <xdr:to>
      <xdr:col>107</xdr:col>
      <xdr:colOff>101600</xdr:colOff>
      <xdr:row>59</xdr:row>
      <xdr:rowOff>93193</xdr:rowOff>
    </xdr:to>
    <xdr:sp macro="" textlink="">
      <xdr:nvSpPr>
        <xdr:cNvPr id="805" name="楕円 804"/>
        <xdr:cNvSpPr/>
      </xdr:nvSpPr>
      <xdr:spPr>
        <a:xfrm>
          <a:off x="203835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84320</xdr:rowOff>
    </xdr:from>
    <xdr:ext cx="313932" cy="259045"/>
    <xdr:sp macro="" textlink="">
      <xdr:nvSpPr>
        <xdr:cNvPr id="806" name="テキスト ボックス 805"/>
        <xdr:cNvSpPr txBox="1"/>
      </xdr:nvSpPr>
      <xdr:spPr>
        <a:xfrm>
          <a:off x="20277333" y="10199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163043</xdr:rowOff>
    </xdr:from>
    <xdr:to>
      <xdr:col>102</xdr:col>
      <xdr:colOff>165100</xdr:colOff>
      <xdr:row>59</xdr:row>
      <xdr:rowOff>93193</xdr:rowOff>
    </xdr:to>
    <xdr:sp macro="" textlink="">
      <xdr:nvSpPr>
        <xdr:cNvPr id="807" name="楕円 806"/>
        <xdr:cNvSpPr/>
      </xdr:nvSpPr>
      <xdr:spPr>
        <a:xfrm>
          <a:off x="194945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84320</xdr:rowOff>
    </xdr:from>
    <xdr:ext cx="313932" cy="259045"/>
    <xdr:sp macro="" textlink="">
      <xdr:nvSpPr>
        <xdr:cNvPr id="808" name="テキスト ボックス 807"/>
        <xdr:cNvSpPr txBox="1"/>
      </xdr:nvSpPr>
      <xdr:spPr>
        <a:xfrm>
          <a:off x="19388333" y="10199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163005</xdr:rowOff>
    </xdr:from>
    <xdr:to>
      <xdr:col>98</xdr:col>
      <xdr:colOff>38100</xdr:colOff>
      <xdr:row>59</xdr:row>
      <xdr:rowOff>93155</xdr:rowOff>
    </xdr:to>
    <xdr:sp macro="" textlink="">
      <xdr:nvSpPr>
        <xdr:cNvPr id="809" name="楕円 808"/>
        <xdr:cNvSpPr/>
      </xdr:nvSpPr>
      <xdr:spPr>
        <a:xfrm>
          <a:off x="186055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84282</xdr:rowOff>
    </xdr:from>
    <xdr:ext cx="313932" cy="259045"/>
    <xdr:sp macro="" textlink="">
      <xdr:nvSpPr>
        <xdr:cNvPr id="810" name="テキスト ボックス 809"/>
        <xdr:cNvSpPr txBox="1"/>
      </xdr:nvSpPr>
      <xdr:spPr>
        <a:xfrm>
          <a:off x="18499333" y="10199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6" name="直線コネクタ 835"/>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7"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8" name="直線コネクタ 837"/>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9"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0" name="直線コネクタ 839"/>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14351</xdr:rowOff>
    </xdr:from>
    <xdr:to>
      <xdr:col>116</xdr:col>
      <xdr:colOff>63500</xdr:colOff>
      <xdr:row>76</xdr:row>
      <xdr:rowOff>40171</xdr:rowOff>
    </xdr:to>
    <xdr:cxnSp macro="">
      <xdr:nvCxnSpPr>
        <xdr:cNvPr id="841" name="直線コネクタ 840"/>
        <xdr:cNvCxnSpPr/>
      </xdr:nvCxnSpPr>
      <xdr:spPr>
        <a:xfrm flipV="1">
          <a:off x="21323300" y="13044551"/>
          <a:ext cx="838200" cy="2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2" name="繰出金平均値テキスト"/>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3" name="フローチャート: 判断 842"/>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40171</xdr:rowOff>
    </xdr:from>
    <xdr:to>
      <xdr:col>111</xdr:col>
      <xdr:colOff>177800</xdr:colOff>
      <xdr:row>76</xdr:row>
      <xdr:rowOff>77859</xdr:rowOff>
    </xdr:to>
    <xdr:cxnSp macro="">
      <xdr:nvCxnSpPr>
        <xdr:cNvPr id="844" name="直線コネクタ 843"/>
        <xdr:cNvCxnSpPr/>
      </xdr:nvCxnSpPr>
      <xdr:spPr>
        <a:xfrm flipV="1">
          <a:off x="20434300" y="13070371"/>
          <a:ext cx="889000" cy="3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5" name="フローチャート: 判断 844"/>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6" name="テキスト ボックス 845"/>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63739</xdr:rowOff>
    </xdr:from>
    <xdr:to>
      <xdr:col>107</xdr:col>
      <xdr:colOff>50800</xdr:colOff>
      <xdr:row>76</xdr:row>
      <xdr:rowOff>77859</xdr:rowOff>
    </xdr:to>
    <xdr:cxnSp macro="">
      <xdr:nvCxnSpPr>
        <xdr:cNvPr id="847" name="直線コネクタ 846"/>
        <xdr:cNvCxnSpPr/>
      </xdr:nvCxnSpPr>
      <xdr:spPr>
        <a:xfrm>
          <a:off x="19545300" y="13093939"/>
          <a:ext cx="8890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8" name="フローチャート: 判断 847"/>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9" name="テキスト ボックス 848"/>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14002</xdr:rowOff>
    </xdr:from>
    <xdr:to>
      <xdr:col>102</xdr:col>
      <xdr:colOff>114300</xdr:colOff>
      <xdr:row>76</xdr:row>
      <xdr:rowOff>63739</xdr:rowOff>
    </xdr:to>
    <xdr:cxnSp macro="">
      <xdr:nvCxnSpPr>
        <xdr:cNvPr id="850" name="直線コネクタ 849"/>
        <xdr:cNvCxnSpPr/>
      </xdr:nvCxnSpPr>
      <xdr:spPr>
        <a:xfrm>
          <a:off x="18656300" y="13044202"/>
          <a:ext cx="889000" cy="4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1" name="フローチャート: 判断 850"/>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2" name="テキスト ボックス 851"/>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3" name="フローチャート: 判断 852"/>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4" name="テキスト ボックス 853"/>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135001</xdr:rowOff>
    </xdr:from>
    <xdr:to>
      <xdr:col>116</xdr:col>
      <xdr:colOff>114300</xdr:colOff>
      <xdr:row>76</xdr:row>
      <xdr:rowOff>65151</xdr:rowOff>
    </xdr:to>
    <xdr:sp macro="" textlink="">
      <xdr:nvSpPr>
        <xdr:cNvPr id="860" name="楕円 859"/>
        <xdr:cNvSpPr/>
      </xdr:nvSpPr>
      <xdr:spPr>
        <a:xfrm>
          <a:off x="22110700" y="129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113428</xdr:rowOff>
    </xdr:from>
    <xdr:ext cx="534377" cy="259045"/>
    <xdr:sp macro="" textlink="">
      <xdr:nvSpPr>
        <xdr:cNvPr id="861" name="繰出金該当値テキスト"/>
        <xdr:cNvSpPr txBox="1"/>
      </xdr:nvSpPr>
      <xdr:spPr>
        <a:xfrm>
          <a:off x="22212300" y="1297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160821</xdr:rowOff>
    </xdr:from>
    <xdr:to>
      <xdr:col>112</xdr:col>
      <xdr:colOff>38100</xdr:colOff>
      <xdr:row>76</xdr:row>
      <xdr:rowOff>90971</xdr:rowOff>
    </xdr:to>
    <xdr:sp macro="" textlink="">
      <xdr:nvSpPr>
        <xdr:cNvPr id="862" name="楕円 861"/>
        <xdr:cNvSpPr/>
      </xdr:nvSpPr>
      <xdr:spPr>
        <a:xfrm>
          <a:off x="21272500" y="130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82098</xdr:rowOff>
    </xdr:from>
    <xdr:ext cx="534377" cy="259045"/>
    <xdr:sp macro="" textlink="">
      <xdr:nvSpPr>
        <xdr:cNvPr id="863" name="テキスト ボックス 862"/>
        <xdr:cNvSpPr txBox="1"/>
      </xdr:nvSpPr>
      <xdr:spPr>
        <a:xfrm>
          <a:off x="21056111" y="1311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27059</xdr:rowOff>
    </xdr:from>
    <xdr:to>
      <xdr:col>107</xdr:col>
      <xdr:colOff>101600</xdr:colOff>
      <xdr:row>76</xdr:row>
      <xdr:rowOff>128659</xdr:rowOff>
    </xdr:to>
    <xdr:sp macro="" textlink="">
      <xdr:nvSpPr>
        <xdr:cNvPr id="864" name="楕円 863"/>
        <xdr:cNvSpPr/>
      </xdr:nvSpPr>
      <xdr:spPr>
        <a:xfrm>
          <a:off x="20383500" y="1305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119786</xdr:rowOff>
    </xdr:from>
    <xdr:ext cx="534377" cy="259045"/>
    <xdr:sp macro="" textlink="">
      <xdr:nvSpPr>
        <xdr:cNvPr id="865" name="テキスト ボックス 864"/>
        <xdr:cNvSpPr txBox="1"/>
      </xdr:nvSpPr>
      <xdr:spPr>
        <a:xfrm>
          <a:off x="20167111" y="131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12939</xdr:rowOff>
    </xdr:from>
    <xdr:to>
      <xdr:col>102</xdr:col>
      <xdr:colOff>165100</xdr:colOff>
      <xdr:row>76</xdr:row>
      <xdr:rowOff>114539</xdr:rowOff>
    </xdr:to>
    <xdr:sp macro="" textlink="">
      <xdr:nvSpPr>
        <xdr:cNvPr id="866" name="楕円 865"/>
        <xdr:cNvSpPr/>
      </xdr:nvSpPr>
      <xdr:spPr>
        <a:xfrm>
          <a:off x="19494500" y="1304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105666</xdr:rowOff>
    </xdr:from>
    <xdr:ext cx="534377" cy="259045"/>
    <xdr:sp macro="" textlink="">
      <xdr:nvSpPr>
        <xdr:cNvPr id="867" name="テキスト ボックス 866"/>
        <xdr:cNvSpPr txBox="1"/>
      </xdr:nvSpPr>
      <xdr:spPr>
        <a:xfrm>
          <a:off x="19278111" y="131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134653</xdr:rowOff>
    </xdr:from>
    <xdr:to>
      <xdr:col>98</xdr:col>
      <xdr:colOff>38100</xdr:colOff>
      <xdr:row>76</xdr:row>
      <xdr:rowOff>64802</xdr:rowOff>
    </xdr:to>
    <xdr:sp macro="" textlink="">
      <xdr:nvSpPr>
        <xdr:cNvPr id="868" name="楕円 867"/>
        <xdr:cNvSpPr/>
      </xdr:nvSpPr>
      <xdr:spPr>
        <a:xfrm>
          <a:off x="18605500" y="129934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55929</xdr:rowOff>
    </xdr:from>
    <xdr:ext cx="534377" cy="259045"/>
    <xdr:sp macro="" textlink="">
      <xdr:nvSpPr>
        <xdr:cNvPr id="869" name="テキスト ボックス 868"/>
        <xdr:cNvSpPr txBox="1"/>
      </xdr:nvSpPr>
      <xdr:spPr>
        <a:xfrm>
          <a:off x="18389111" y="1308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歳出決算総額は、住民一人当たり</a:t>
          </a:r>
          <a:r>
            <a:rPr kumimoji="1" lang="en-US" altLang="ja-JP" sz="1100" b="0" i="0" baseline="0">
              <a:solidFill>
                <a:schemeClr val="tx1"/>
              </a:solidFill>
              <a:effectLst/>
              <a:latin typeface="+mn-lt"/>
              <a:ea typeface="+mn-ea"/>
              <a:cs typeface="+mn-cs"/>
            </a:rPr>
            <a:t>537,529</a:t>
          </a:r>
          <a:r>
            <a:rPr kumimoji="1" lang="ja-JP" altLang="ja-JP" sz="1100" b="0" i="0" baseline="0">
              <a:solidFill>
                <a:schemeClr val="tx1"/>
              </a:solidFill>
              <a:effectLst/>
              <a:latin typeface="+mn-lt"/>
              <a:ea typeface="+mn-ea"/>
              <a:cs typeface="+mn-cs"/>
            </a:rPr>
            <a:t>円となっている。このうち、扶助費については、類似団体平均と比較して一人当たりコストが高い状況となっている。これは、障害福祉費や児童福祉費が増加していることが主な要因であるため、事業の取捨選択を徹底し、事業費の減少を目指していく。人件費は、これまでに実施された定員管理により、類似団体平均を大きく下回っており、今後も同様に適正な管理に努める。また、公債費については、令和元年度に繰上償還を行ったため増加しているが、これまでの起債抑制策により類似団体平均を大きく下回っている。臨時財政対策債の発行が続いており増加が予想されるため、今後も繰上償還などを行い公債費の削減に努める。積立金は、平成</a:t>
          </a:r>
          <a:r>
            <a:rPr kumimoji="1" lang="en-US" altLang="ja-JP" sz="1100" b="0" i="0" baseline="0">
              <a:solidFill>
                <a:schemeClr val="tx1"/>
              </a:solidFill>
              <a:effectLst/>
              <a:latin typeface="+mn-lt"/>
              <a:ea typeface="+mn-ea"/>
              <a:cs typeface="+mn-cs"/>
            </a:rPr>
            <a:t>28</a:t>
          </a:r>
          <a:r>
            <a:rPr kumimoji="1" lang="ja-JP" altLang="ja-JP" sz="1100" b="0" i="0" baseline="0">
              <a:solidFill>
                <a:schemeClr val="tx1"/>
              </a:solidFill>
              <a:effectLst/>
              <a:latin typeface="+mn-lt"/>
              <a:ea typeface="+mn-ea"/>
              <a:cs typeface="+mn-cs"/>
            </a:rPr>
            <a:t>年度において基金の統廃合による基金残高の積替えにより大幅に増加したが、今年度</a:t>
          </a:r>
          <a:r>
            <a:rPr kumimoji="1" lang="ja-JP" altLang="en-US" sz="1100" b="0" i="0" baseline="0">
              <a:solidFill>
                <a:schemeClr val="tx1"/>
              </a:solidFill>
              <a:effectLst/>
              <a:latin typeface="+mn-lt"/>
              <a:ea typeface="+mn-ea"/>
              <a:cs typeface="+mn-cs"/>
            </a:rPr>
            <a:t>も</a:t>
          </a:r>
          <a:r>
            <a:rPr kumimoji="1" lang="ja-JP" altLang="ja-JP" sz="1100" b="0" i="0" baseline="0">
              <a:solidFill>
                <a:schemeClr val="tx1"/>
              </a:solidFill>
              <a:effectLst/>
              <a:latin typeface="+mn-lt"/>
              <a:ea typeface="+mn-ea"/>
              <a:cs typeface="+mn-cs"/>
            </a:rPr>
            <a:t>類似団体平均を</a:t>
          </a:r>
          <a:r>
            <a:rPr kumimoji="1" lang="ja-JP" altLang="en-US" sz="1100" b="0" i="0" baseline="0">
              <a:solidFill>
                <a:schemeClr val="tx1"/>
              </a:solidFill>
              <a:effectLst/>
              <a:latin typeface="+mn-lt"/>
              <a:ea typeface="+mn-ea"/>
              <a:cs typeface="+mn-cs"/>
            </a:rPr>
            <a:t>若干上回って</a:t>
          </a:r>
          <a:r>
            <a:rPr kumimoji="1" lang="ja-JP" altLang="ja-JP" sz="1100" b="0" i="0" baseline="0">
              <a:solidFill>
                <a:schemeClr val="tx1"/>
              </a:solidFill>
              <a:effectLst/>
              <a:latin typeface="+mn-lt"/>
              <a:ea typeface="+mn-ea"/>
              <a:cs typeface="+mn-cs"/>
            </a:rPr>
            <a:t>いる。普通建設事業費については、ここ数年類似団体平均を下回っているが、給食センターや公民館などの大型施設整備を控えているため、今後大幅な増加が予想される。</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群馬県榛東村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14,588
14,405
27.92
8,232,055
7,841,481
205,900
3,545,145
2,200,192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72263</xdr:rowOff>
    </xdr:from>
    <xdr:to>
      <xdr:col>24</xdr:col>
      <xdr:colOff>63500</xdr:colOff>
      <xdr:row>36</xdr:row>
      <xdr:rowOff>106096</xdr:rowOff>
    </xdr:to>
    <xdr:cxnSp macro="">
      <xdr:nvCxnSpPr>
        <xdr:cNvPr id="59" name="直線コネクタ 58"/>
        <xdr:cNvCxnSpPr/>
      </xdr:nvCxnSpPr>
      <xdr:spPr>
        <a:xfrm>
          <a:off x="3797300" y="6244463"/>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143815</xdr:rowOff>
    </xdr:from>
    <xdr:to>
      <xdr:col>19</xdr:col>
      <xdr:colOff>177800</xdr:colOff>
      <xdr:row>36</xdr:row>
      <xdr:rowOff>72263</xdr:rowOff>
    </xdr:to>
    <xdr:cxnSp macro="">
      <xdr:nvCxnSpPr>
        <xdr:cNvPr id="62" name="直線コネクタ 61"/>
        <xdr:cNvCxnSpPr/>
      </xdr:nvCxnSpPr>
      <xdr:spPr>
        <a:xfrm>
          <a:off x="2908300" y="6144565"/>
          <a:ext cx="889000" cy="9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143815</xdr:rowOff>
    </xdr:from>
    <xdr:to>
      <xdr:col>15</xdr:col>
      <xdr:colOff>50800</xdr:colOff>
      <xdr:row>36</xdr:row>
      <xdr:rowOff>51003</xdr:rowOff>
    </xdr:to>
    <xdr:cxnSp macro="">
      <xdr:nvCxnSpPr>
        <xdr:cNvPr id="65" name="直線コネクタ 64"/>
        <xdr:cNvCxnSpPr/>
      </xdr:nvCxnSpPr>
      <xdr:spPr>
        <a:xfrm flipV="1">
          <a:off x="2019300" y="6144565"/>
          <a:ext cx="8890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45407</xdr:rowOff>
    </xdr:from>
    <xdr:ext cx="469744" cy="259045"/>
    <xdr:sp macro="" textlink="">
      <xdr:nvSpPr>
        <xdr:cNvPr id="67" name="テキスト ボックス 66"/>
        <xdr:cNvSpPr txBox="1"/>
      </xdr:nvSpPr>
      <xdr:spPr>
        <a:xfrm>
          <a:off x="2673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51003</xdr:rowOff>
    </xdr:from>
    <xdr:to>
      <xdr:col>10</xdr:col>
      <xdr:colOff>114300</xdr:colOff>
      <xdr:row>36</xdr:row>
      <xdr:rowOff>74778</xdr:rowOff>
    </xdr:to>
    <xdr:cxnSp macro="">
      <xdr:nvCxnSpPr>
        <xdr:cNvPr id="68" name="直線コネクタ 67"/>
        <xdr:cNvCxnSpPr/>
      </xdr:nvCxnSpPr>
      <xdr:spPr>
        <a:xfrm flipV="1">
          <a:off x="1130300" y="6223203"/>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55296</xdr:rowOff>
    </xdr:from>
    <xdr:to>
      <xdr:col>24</xdr:col>
      <xdr:colOff>114300</xdr:colOff>
      <xdr:row>36</xdr:row>
      <xdr:rowOff>156896</xdr:rowOff>
    </xdr:to>
    <xdr:sp macro="" textlink="">
      <xdr:nvSpPr>
        <xdr:cNvPr id="78" name="楕円 77"/>
        <xdr:cNvSpPr/>
      </xdr:nvSpPr>
      <xdr:spPr>
        <a:xfrm>
          <a:off x="4584700" y="622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33723</xdr:rowOff>
    </xdr:from>
    <xdr:ext cx="469744" cy="259045"/>
    <xdr:sp macro="" textlink="">
      <xdr:nvSpPr>
        <xdr:cNvPr id="79" name="議会費該当値テキスト"/>
        <xdr:cNvSpPr txBox="1"/>
      </xdr:nvSpPr>
      <xdr:spPr>
        <a:xfrm>
          <a:off x="4686300" y="620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21463</xdr:rowOff>
    </xdr:from>
    <xdr:to>
      <xdr:col>20</xdr:col>
      <xdr:colOff>38100</xdr:colOff>
      <xdr:row>36</xdr:row>
      <xdr:rowOff>123063</xdr:rowOff>
    </xdr:to>
    <xdr:sp macro="" textlink="">
      <xdr:nvSpPr>
        <xdr:cNvPr id="80" name="楕円 79"/>
        <xdr:cNvSpPr/>
      </xdr:nvSpPr>
      <xdr:spPr>
        <a:xfrm>
          <a:off x="3746500" y="61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114190</xdr:rowOff>
    </xdr:from>
    <xdr:ext cx="469744" cy="259045"/>
    <xdr:sp macro="" textlink="">
      <xdr:nvSpPr>
        <xdr:cNvPr id="81" name="テキスト ボックス 80"/>
        <xdr:cNvSpPr txBox="1"/>
      </xdr:nvSpPr>
      <xdr:spPr>
        <a:xfrm>
          <a:off x="3562428" y="62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93015</xdr:rowOff>
    </xdr:from>
    <xdr:to>
      <xdr:col>15</xdr:col>
      <xdr:colOff>101600</xdr:colOff>
      <xdr:row>36</xdr:row>
      <xdr:rowOff>23165</xdr:rowOff>
    </xdr:to>
    <xdr:sp macro="" textlink="">
      <xdr:nvSpPr>
        <xdr:cNvPr id="82" name="楕円 81"/>
        <xdr:cNvSpPr/>
      </xdr:nvSpPr>
      <xdr:spPr>
        <a:xfrm>
          <a:off x="2857500" y="60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14292</xdr:rowOff>
    </xdr:from>
    <xdr:ext cx="469744" cy="259045"/>
    <xdr:sp macro="" textlink="">
      <xdr:nvSpPr>
        <xdr:cNvPr id="83" name="テキスト ボックス 82"/>
        <xdr:cNvSpPr txBox="1"/>
      </xdr:nvSpPr>
      <xdr:spPr>
        <a:xfrm>
          <a:off x="2673428" y="61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203</xdr:rowOff>
    </xdr:from>
    <xdr:to>
      <xdr:col>10</xdr:col>
      <xdr:colOff>165100</xdr:colOff>
      <xdr:row>36</xdr:row>
      <xdr:rowOff>101803</xdr:rowOff>
    </xdr:to>
    <xdr:sp macro="" textlink="">
      <xdr:nvSpPr>
        <xdr:cNvPr id="84" name="楕円 83"/>
        <xdr:cNvSpPr/>
      </xdr:nvSpPr>
      <xdr:spPr>
        <a:xfrm>
          <a:off x="1968500" y="61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92930</xdr:rowOff>
    </xdr:from>
    <xdr:ext cx="469744" cy="259045"/>
    <xdr:sp macro="" textlink="">
      <xdr:nvSpPr>
        <xdr:cNvPr id="85" name="テキスト ボックス 84"/>
        <xdr:cNvSpPr txBox="1"/>
      </xdr:nvSpPr>
      <xdr:spPr>
        <a:xfrm>
          <a:off x="1784428" y="626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23978</xdr:rowOff>
    </xdr:from>
    <xdr:to>
      <xdr:col>6</xdr:col>
      <xdr:colOff>38100</xdr:colOff>
      <xdr:row>36</xdr:row>
      <xdr:rowOff>125578</xdr:rowOff>
    </xdr:to>
    <xdr:sp macro="" textlink="">
      <xdr:nvSpPr>
        <xdr:cNvPr id="86" name="楕円 85"/>
        <xdr:cNvSpPr/>
      </xdr:nvSpPr>
      <xdr:spPr>
        <a:xfrm>
          <a:off x="1079500" y="619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116705</xdr:rowOff>
    </xdr:from>
    <xdr:ext cx="469744" cy="259045"/>
    <xdr:sp macro="" textlink="">
      <xdr:nvSpPr>
        <xdr:cNvPr id="87" name="テキスト ボックス 86"/>
        <xdr:cNvSpPr txBox="1"/>
      </xdr:nvSpPr>
      <xdr:spPr>
        <a:xfrm>
          <a:off x="895428" y="628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97411</xdr:rowOff>
    </xdr:from>
    <xdr:to>
      <xdr:col>24</xdr:col>
      <xdr:colOff>63500</xdr:colOff>
      <xdr:row>58</xdr:row>
      <xdr:rowOff>4305</xdr:rowOff>
    </xdr:to>
    <xdr:cxnSp macro="">
      <xdr:nvCxnSpPr>
        <xdr:cNvPr id="114" name="直線コネクタ 113"/>
        <xdr:cNvCxnSpPr/>
      </xdr:nvCxnSpPr>
      <xdr:spPr>
        <a:xfrm flipV="1">
          <a:off x="3797300" y="9698611"/>
          <a:ext cx="838200" cy="24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4305</xdr:rowOff>
    </xdr:from>
    <xdr:to>
      <xdr:col>19</xdr:col>
      <xdr:colOff>177800</xdr:colOff>
      <xdr:row>58</xdr:row>
      <xdr:rowOff>31710</xdr:rowOff>
    </xdr:to>
    <xdr:cxnSp macro="">
      <xdr:nvCxnSpPr>
        <xdr:cNvPr id="117" name="直線コネクタ 116"/>
        <xdr:cNvCxnSpPr/>
      </xdr:nvCxnSpPr>
      <xdr:spPr>
        <a:xfrm flipV="1">
          <a:off x="2908300" y="9948405"/>
          <a:ext cx="889000" cy="2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96476</xdr:rowOff>
    </xdr:from>
    <xdr:ext cx="599010" cy="259045"/>
    <xdr:sp macro="" textlink="">
      <xdr:nvSpPr>
        <xdr:cNvPr id="119" name="テキスト ボックス 118"/>
        <xdr:cNvSpPr txBox="1"/>
      </xdr:nvSpPr>
      <xdr:spPr>
        <a:xfrm>
          <a:off x="3497795" y="952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127308</xdr:rowOff>
    </xdr:from>
    <xdr:to>
      <xdr:col>15</xdr:col>
      <xdr:colOff>50800</xdr:colOff>
      <xdr:row>58</xdr:row>
      <xdr:rowOff>31710</xdr:rowOff>
    </xdr:to>
    <xdr:cxnSp macro="">
      <xdr:nvCxnSpPr>
        <xdr:cNvPr id="120" name="直線コネクタ 119"/>
        <xdr:cNvCxnSpPr/>
      </xdr:nvCxnSpPr>
      <xdr:spPr>
        <a:xfrm>
          <a:off x="2019300" y="9899958"/>
          <a:ext cx="889000" cy="7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119235</xdr:rowOff>
    </xdr:from>
    <xdr:ext cx="599010" cy="259045"/>
    <xdr:sp macro="" textlink="">
      <xdr:nvSpPr>
        <xdr:cNvPr id="122" name="テキスト ボックス 121"/>
        <xdr:cNvSpPr txBox="1"/>
      </xdr:nvSpPr>
      <xdr:spPr>
        <a:xfrm>
          <a:off x="2608795" y="954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120047</xdr:rowOff>
    </xdr:from>
    <xdr:to>
      <xdr:col>10</xdr:col>
      <xdr:colOff>114300</xdr:colOff>
      <xdr:row>57</xdr:row>
      <xdr:rowOff>127308</xdr:rowOff>
    </xdr:to>
    <xdr:cxnSp macro="">
      <xdr:nvCxnSpPr>
        <xdr:cNvPr id="123" name="直線コネクタ 122"/>
        <xdr:cNvCxnSpPr/>
      </xdr:nvCxnSpPr>
      <xdr:spPr>
        <a:xfrm>
          <a:off x="1130300" y="9892697"/>
          <a:ext cx="889000" cy="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134085</xdr:rowOff>
    </xdr:from>
    <xdr:ext cx="599010" cy="259045"/>
    <xdr:sp macro="" textlink="">
      <xdr:nvSpPr>
        <xdr:cNvPr id="125" name="テキスト ボックス 124"/>
        <xdr:cNvSpPr txBox="1"/>
      </xdr:nvSpPr>
      <xdr:spPr>
        <a:xfrm>
          <a:off x="1719795" y="95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46611</xdr:rowOff>
    </xdr:from>
    <xdr:to>
      <xdr:col>24</xdr:col>
      <xdr:colOff>114300</xdr:colOff>
      <xdr:row>56</xdr:row>
      <xdr:rowOff>148211</xdr:rowOff>
    </xdr:to>
    <xdr:sp macro="" textlink="">
      <xdr:nvSpPr>
        <xdr:cNvPr id="133" name="楕円 132"/>
        <xdr:cNvSpPr/>
      </xdr:nvSpPr>
      <xdr:spPr>
        <a:xfrm>
          <a:off x="4584700" y="96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132988</xdr:rowOff>
    </xdr:from>
    <xdr:ext cx="599010" cy="259045"/>
    <xdr:sp macro="" textlink="">
      <xdr:nvSpPr>
        <xdr:cNvPr id="134" name="総務費該当値テキスト"/>
        <xdr:cNvSpPr txBox="1"/>
      </xdr:nvSpPr>
      <xdr:spPr>
        <a:xfrm>
          <a:off x="4686300" y="956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124955</xdr:rowOff>
    </xdr:from>
    <xdr:to>
      <xdr:col>20</xdr:col>
      <xdr:colOff>38100</xdr:colOff>
      <xdr:row>58</xdr:row>
      <xdr:rowOff>55105</xdr:rowOff>
    </xdr:to>
    <xdr:sp macro="" textlink="">
      <xdr:nvSpPr>
        <xdr:cNvPr id="135" name="楕円 134"/>
        <xdr:cNvSpPr/>
      </xdr:nvSpPr>
      <xdr:spPr>
        <a:xfrm>
          <a:off x="3746500" y="989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46232</xdr:rowOff>
    </xdr:from>
    <xdr:ext cx="534377" cy="259045"/>
    <xdr:sp macro="" textlink="">
      <xdr:nvSpPr>
        <xdr:cNvPr id="136" name="テキスト ボックス 135"/>
        <xdr:cNvSpPr txBox="1"/>
      </xdr:nvSpPr>
      <xdr:spPr>
        <a:xfrm>
          <a:off x="3530111" y="99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152360</xdr:rowOff>
    </xdr:from>
    <xdr:to>
      <xdr:col>15</xdr:col>
      <xdr:colOff>101600</xdr:colOff>
      <xdr:row>58</xdr:row>
      <xdr:rowOff>82510</xdr:rowOff>
    </xdr:to>
    <xdr:sp macro="" textlink="">
      <xdr:nvSpPr>
        <xdr:cNvPr id="137" name="楕円 136"/>
        <xdr:cNvSpPr/>
      </xdr:nvSpPr>
      <xdr:spPr>
        <a:xfrm>
          <a:off x="2857500" y="992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73637</xdr:rowOff>
    </xdr:from>
    <xdr:ext cx="534377" cy="259045"/>
    <xdr:sp macro="" textlink="">
      <xdr:nvSpPr>
        <xdr:cNvPr id="138" name="テキスト ボックス 137"/>
        <xdr:cNvSpPr txBox="1"/>
      </xdr:nvSpPr>
      <xdr:spPr>
        <a:xfrm>
          <a:off x="2641111" y="1001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76508</xdr:rowOff>
    </xdr:from>
    <xdr:to>
      <xdr:col>10</xdr:col>
      <xdr:colOff>165100</xdr:colOff>
      <xdr:row>58</xdr:row>
      <xdr:rowOff>6658</xdr:rowOff>
    </xdr:to>
    <xdr:sp macro="" textlink="">
      <xdr:nvSpPr>
        <xdr:cNvPr id="139" name="楕円 138"/>
        <xdr:cNvSpPr/>
      </xdr:nvSpPr>
      <xdr:spPr>
        <a:xfrm>
          <a:off x="1968500" y="984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169235</xdr:rowOff>
    </xdr:from>
    <xdr:ext cx="534377" cy="259045"/>
    <xdr:sp macro="" textlink="">
      <xdr:nvSpPr>
        <xdr:cNvPr id="140" name="テキスト ボックス 139"/>
        <xdr:cNvSpPr txBox="1"/>
      </xdr:nvSpPr>
      <xdr:spPr>
        <a:xfrm>
          <a:off x="1752111" y="994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69247</xdr:rowOff>
    </xdr:from>
    <xdr:to>
      <xdr:col>6</xdr:col>
      <xdr:colOff>38100</xdr:colOff>
      <xdr:row>57</xdr:row>
      <xdr:rowOff>170847</xdr:rowOff>
    </xdr:to>
    <xdr:sp macro="" textlink="">
      <xdr:nvSpPr>
        <xdr:cNvPr id="141" name="楕円 140"/>
        <xdr:cNvSpPr/>
      </xdr:nvSpPr>
      <xdr:spPr>
        <a:xfrm>
          <a:off x="1079500" y="98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161974</xdr:rowOff>
    </xdr:from>
    <xdr:ext cx="534377" cy="259045"/>
    <xdr:sp macro="" textlink="">
      <xdr:nvSpPr>
        <xdr:cNvPr id="142" name="テキスト ボックス 141"/>
        <xdr:cNvSpPr txBox="1"/>
      </xdr:nvSpPr>
      <xdr:spPr>
        <a:xfrm>
          <a:off x="863111" y="993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53601</xdr:rowOff>
    </xdr:from>
    <xdr:to>
      <xdr:col>24</xdr:col>
      <xdr:colOff>63500</xdr:colOff>
      <xdr:row>77</xdr:row>
      <xdr:rowOff>103887</xdr:rowOff>
    </xdr:to>
    <xdr:cxnSp macro="">
      <xdr:nvCxnSpPr>
        <xdr:cNvPr id="172" name="直線コネクタ 171"/>
        <xdr:cNvCxnSpPr/>
      </xdr:nvCxnSpPr>
      <xdr:spPr>
        <a:xfrm flipV="1">
          <a:off x="3797300" y="13255251"/>
          <a:ext cx="838200" cy="5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3" name="民生費平均値テキスト"/>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103887</xdr:rowOff>
    </xdr:from>
    <xdr:to>
      <xdr:col>19</xdr:col>
      <xdr:colOff>177800</xdr:colOff>
      <xdr:row>77</xdr:row>
      <xdr:rowOff>168442</xdr:rowOff>
    </xdr:to>
    <xdr:cxnSp macro="">
      <xdr:nvCxnSpPr>
        <xdr:cNvPr id="175" name="直線コネクタ 174"/>
        <xdr:cNvCxnSpPr/>
      </xdr:nvCxnSpPr>
      <xdr:spPr>
        <a:xfrm flipV="1">
          <a:off x="2908300" y="13305537"/>
          <a:ext cx="889000" cy="6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77" name="テキスト ボックス 176"/>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168442</xdr:rowOff>
    </xdr:from>
    <xdr:to>
      <xdr:col>15</xdr:col>
      <xdr:colOff>50800</xdr:colOff>
      <xdr:row>77</xdr:row>
      <xdr:rowOff>169052</xdr:rowOff>
    </xdr:to>
    <xdr:cxnSp macro="">
      <xdr:nvCxnSpPr>
        <xdr:cNvPr id="178" name="直線コネクタ 177"/>
        <xdr:cNvCxnSpPr/>
      </xdr:nvCxnSpPr>
      <xdr:spPr>
        <a:xfrm flipV="1">
          <a:off x="2019300" y="13370092"/>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0" name="テキスト ボックス 179"/>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82299</xdr:rowOff>
    </xdr:from>
    <xdr:to>
      <xdr:col>10</xdr:col>
      <xdr:colOff>114300</xdr:colOff>
      <xdr:row>77</xdr:row>
      <xdr:rowOff>169052</xdr:rowOff>
    </xdr:to>
    <xdr:cxnSp macro="">
      <xdr:nvCxnSpPr>
        <xdr:cNvPr id="181" name="直線コネクタ 180"/>
        <xdr:cNvCxnSpPr/>
      </xdr:nvCxnSpPr>
      <xdr:spPr>
        <a:xfrm>
          <a:off x="1130300" y="13283949"/>
          <a:ext cx="889000" cy="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3" name="テキスト ボックス 182"/>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85" name="テキスト ボックス 184"/>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2801</xdr:rowOff>
    </xdr:from>
    <xdr:to>
      <xdr:col>24</xdr:col>
      <xdr:colOff>114300</xdr:colOff>
      <xdr:row>77</xdr:row>
      <xdr:rowOff>104401</xdr:rowOff>
    </xdr:to>
    <xdr:sp macro="" textlink="">
      <xdr:nvSpPr>
        <xdr:cNvPr id="191" name="楕円 190"/>
        <xdr:cNvSpPr/>
      </xdr:nvSpPr>
      <xdr:spPr>
        <a:xfrm>
          <a:off x="4584700" y="1320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152678</xdr:rowOff>
    </xdr:from>
    <xdr:ext cx="599010" cy="259045"/>
    <xdr:sp macro="" textlink="">
      <xdr:nvSpPr>
        <xdr:cNvPr id="192" name="民生費該当値テキスト"/>
        <xdr:cNvSpPr txBox="1"/>
      </xdr:nvSpPr>
      <xdr:spPr>
        <a:xfrm>
          <a:off x="4686300" y="131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53087</xdr:rowOff>
    </xdr:from>
    <xdr:to>
      <xdr:col>20</xdr:col>
      <xdr:colOff>38100</xdr:colOff>
      <xdr:row>77</xdr:row>
      <xdr:rowOff>154687</xdr:rowOff>
    </xdr:to>
    <xdr:sp macro="" textlink="">
      <xdr:nvSpPr>
        <xdr:cNvPr id="193" name="楕円 192"/>
        <xdr:cNvSpPr/>
      </xdr:nvSpPr>
      <xdr:spPr>
        <a:xfrm>
          <a:off x="3746500" y="1325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145814</xdr:rowOff>
    </xdr:from>
    <xdr:ext cx="599010" cy="259045"/>
    <xdr:sp macro="" textlink="">
      <xdr:nvSpPr>
        <xdr:cNvPr id="194" name="テキスト ボックス 193"/>
        <xdr:cNvSpPr txBox="1"/>
      </xdr:nvSpPr>
      <xdr:spPr>
        <a:xfrm>
          <a:off x="3497795" y="1334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117642</xdr:rowOff>
    </xdr:from>
    <xdr:to>
      <xdr:col>15</xdr:col>
      <xdr:colOff>101600</xdr:colOff>
      <xdr:row>78</xdr:row>
      <xdr:rowOff>47792</xdr:rowOff>
    </xdr:to>
    <xdr:sp macro="" textlink="">
      <xdr:nvSpPr>
        <xdr:cNvPr id="195" name="楕円 194"/>
        <xdr:cNvSpPr/>
      </xdr:nvSpPr>
      <xdr:spPr>
        <a:xfrm>
          <a:off x="2857500" y="133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38919</xdr:rowOff>
    </xdr:from>
    <xdr:ext cx="599010" cy="259045"/>
    <xdr:sp macro="" textlink="">
      <xdr:nvSpPr>
        <xdr:cNvPr id="196" name="テキスト ボックス 195"/>
        <xdr:cNvSpPr txBox="1"/>
      </xdr:nvSpPr>
      <xdr:spPr>
        <a:xfrm>
          <a:off x="2608795" y="1341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118252</xdr:rowOff>
    </xdr:from>
    <xdr:to>
      <xdr:col>10</xdr:col>
      <xdr:colOff>165100</xdr:colOff>
      <xdr:row>78</xdr:row>
      <xdr:rowOff>48402</xdr:rowOff>
    </xdr:to>
    <xdr:sp macro="" textlink="">
      <xdr:nvSpPr>
        <xdr:cNvPr id="197" name="楕円 196"/>
        <xdr:cNvSpPr/>
      </xdr:nvSpPr>
      <xdr:spPr>
        <a:xfrm>
          <a:off x="1968500" y="133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39529</xdr:rowOff>
    </xdr:from>
    <xdr:ext cx="599010" cy="259045"/>
    <xdr:sp macro="" textlink="">
      <xdr:nvSpPr>
        <xdr:cNvPr id="198" name="テキスト ボックス 197"/>
        <xdr:cNvSpPr txBox="1"/>
      </xdr:nvSpPr>
      <xdr:spPr>
        <a:xfrm>
          <a:off x="1719795" y="1341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31499</xdr:rowOff>
    </xdr:from>
    <xdr:to>
      <xdr:col>6</xdr:col>
      <xdr:colOff>38100</xdr:colOff>
      <xdr:row>77</xdr:row>
      <xdr:rowOff>133099</xdr:rowOff>
    </xdr:to>
    <xdr:sp macro="" textlink="">
      <xdr:nvSpPr>
        <xdr:cNvPr id="199" name="楕円 198"/>
        <xdr:cNvSpPr/>
      </xdr:nvSpPr>
      <xdr:spPr>
        <a:xfrm>
          <a:off x="1079500" y="1323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124226</xdr:rowOff>
    </xdr:from>
    <xdr:ext cx="599010" cy="259045"/>
    <xdr:sp macro="" textlink="">
      <xdr:nvSpPr>
        <xdr:cNvPr id="200" name="テキスト ボックス 199"/>
        <xdr:cNvSpPr txBox="1"/>
      </xdr:nvSpPr>
      <xdr:spPr>
        <a:xfrm>
          <a:off x="830795" y="1332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13252</xdr:rowOff>
    </xdr:from>
    <xdr:to>
      <xdr:col>24</xdr:col>
      <xdr:colOff>63500</xdr:colOff>
      <xdr:row>98</xdr:row>
      <xdr:rowOff>44624</xdr:rowOff>
    </xdr:to>
    <xdr:cxnSp macro="">
      <xdr:nvCxnSpPr>
        <xdr:cNvPr id="231" name="直線コネクタ 230"/>
        <xdr:cNvCxnSpPr/>
      </xdr:nvCxnSpPr>
      <xdr:spPr>
        <a:xfrm flipV="1">
          <a:off x="3797300" y="16815352"/>
          <a:ext cx="838200" cy="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44624</xdr:rowOff>
    </xdr:from>
    <xdr:to>
      <xdr:col>19</xdr:col>
      <xdr:colOff>177800</xdr:colOff>
      <xdr:row>98</xdr:row>
      <xdr:rowOff>45571</xdr:rowOff>
    </xdr:to>
    <xdr:cxnSp macro="">
      <xdr:nvCxnSpPr>
        <xdr:cNvPr id="234" name="直線コネクタ 233"/>
        <xdr:cNvCxnSpPr/>
      </xdr:nvCxnSpPr>
      <xdr:spPr>
        <a:xfrm flipV="1">
          <a:off x="2908300" y="16846724"/>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36" name="テキスト ボックス 235"/>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45571</xdr:rowOff>
    </xdr:from>
    <xdr:to>
      <xdr:col>15</xdr:col>
      <xdr:colOff>50800</xdr:colOff>
      <xdr:row>98</xdr:row>
      <xdr:rowOff>48881</xdr:rowOff>
    </xdr:to>
    <xdr:cxnSp macro="">
      <xdr:nvCxnSpPr>
        <xdr:cNvPr id="237" name="直線コネクタ 236"/>
        <xdr:cNvCxnSpPr/>
      </xdr:nvCxnSpPr>
      <xdr:spPr>
        <a:xfrm flipV="1">
          <a:off x="2019300" y="16847671"/>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39" name="テキスト ボックス 238"/>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48881</xdr:rowOff>
    </xdr:from>
    <xdr:to>
      <xdr:col>10</xdr:col>
      <xdr:colOff>114300</xdr:colOff>
      <xdr:row>98</xdr:row>
      <xdr:rowOff>59266</xdr:rowOff>
    </xdr:to>
    <xdr:cxnSp macro="">
      <xdr:nvCxnSpPr>
        <xdr:cNvPr id="240" name="直線コネクタ 239"/>
        <xdr:cNvCxnSpPr/>
      </xdr:nvCxnSpPr>
      <xdr:spPr>
        <a:xfrm flipV="1">
          <a:off x="1130300" y="16850981"/>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2" name="テキスト ボックス 241"/>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110025</xdr:rowOff>
    </xdr:from>
    <xdr:ext cx="534377" cy="259045"/>
    <xdr:sp macro="" textlink="">
      <xdr:nvSpPr>
        <xdr:cNvPr id="244" name="テキスト ボックス 243"/>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133902</xdr:rowOff>
    </xdr:from>
    <xdr:to>
      <xdr:col>24</xdr:col>
      <xdr:colOff>114300</xdr:colOff>
      <xdr:row>98</xdr:row>
      <xdr:rowOff>64052</xdr:rowOff>
    </xdr:to>
    <xdr:sp macro="" textlink="">
      <xdr:nvSpPr>
        <xdr:cNvPr id="250" name="楕円 249"/>
        <xdr:cNvSpPr/>
      </xdr:nvSpPr>
      <xdr:spPr>
        <a:xfrm>
          <a:off x="4584700" y="1676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48829</xdr:rowOff>
    </xdr:from>
    <xdr:ext cx="534377" cy="259045"/>
    <xdr:sp macro="" textlink="">
      <xdr:nvSpPr>
        <xdr:cNvPr id="251" name="衛生費該当値テキスト"/>
        <xdr:cNvSpPr txBox="1"/>
      </xdr:nvSpPr>
      <xdr:spPr>
        <a:xfrm>
          <a:off x="4686300" y="166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165274</xdr:rowOff>
    </xdr:from>
    <xdr:to>
      <xdr:col>20</xdr:col>
      <xdr:colOff>38100</xdr:colOff>
      <xdr:row>98</xdr:row>
      <xdr:rowOff>95424</xdr:rowOff>
    </xdr:to>
    <xdr:sp macro="" textlink="">
      <xdr:nvSpPr>
        <xdr:cNvPr id="252" name="楕円 251"/>
        <xdr:cNvSpPr/>
      </xdr:nvSpPr>
      <xdr:spPr>
        <a:xfrm>
          <a:off x="3746500" y="167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86551</xdr:rowOff>
    </xdr:from>
    <xdr:ext cx="534377" cy="259045"/>
    <xdr:sp macro="" textlink="">
      <xdr:nvSpPr>
        <xdr:cNvPr id="253" name="テキスト ボックス 252"/>
        <xdr:cNvSpPr txBox="1"/>
      </xdr:nvSpPr>
      <xdr:spPr>
        <a:xfrm>
          <a:off x="3530111" y="1688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166221</xdr:rowOff>
    </xdr:from>
    <xdr:to>
      <xdr:col>15</xdr:col>
      <xdr:colOff>101600</xdr:colOff>
      <xdr:row>98</xdr:row>
      <xdr:rowOff>96371</xdr:rowOff>
    </xdr:to>
    <xdr:sp macro="" textlink="">
      <xdr:nvSpPr>
        <xdr:cNvPr id="254" name="楕円 253"/>
        <xdr:cNvSpPr/>
      </xdr:nvSpPr>
      <xdr:spPr>
        <a:xfrm>
          <a:off x="2857500" y="1679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87498</xdr:rowOff>
    </xdr:from>
    <xdr:ext cx="534377" cy="259045"/>
    <xdr:sp macro="" textlink="">
      <xdr:nvSpPr>
        <xdr:cNvPr id="255" name="テキスト ボックス 254"/>
        <xdr:cNvSpPr txBox="1"/>
      </xdr:nvSpPr>
      <xdr:spPr>
        <a:xfrm>
          <a:off x="2641111" y="168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169531</xdr:rowOff>
    </xdr:from>
    <xdr:to>
      <xdr:col>10</xdr:col>
      <xdr:colOff>165100</xdr:colOff>
      <xdr:row>98</xdr:row>
      <xdr:rowOff>99681</xdr:rowOff>
    </xdr:to>
    <xdr:sp macro="" textlink="">
      <xdr:nvSpPr>
        <xdr:cNvPr id="256" name="楕円 255"/>
        <xdr:cNvSpPr/>
      </xdr:nvSpPr>
      <xdr:spPr>
        <a:xfrm>
          <a:off x="1968500" y="1680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90808</xdr:rowOff>
    </xdr:from>
    <xdr:ext cx="534377" cy="259045"/>
    <xdr:sp macro="" textlink="">
      <xdr:nvSpPr>
        <xdr:cNvPr id="257" name="テキスト ボックス 256"/>
        <xdr:cNvSpPr txBox="1"/>
      </xdr:nvSpPr>
      <xdr:spPr>
        <a:xfrm>
          <a:off x="1752111" y="168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8466</xdr:rowOff>
    </xdr:from>
    <xdr:to>
      <xdr:col>6</xdr:col>
      <xdr:colOff>38100</xdr:colOff>
      <xdr:row>98</xdr:row>
      <xdr:rowOff>110066</xdr:rowOff>
    </xdr:to>
    <xdr:sp macro="" textlink="">
      <xdr:nvSpPr>
        <xdr:cNvPr id="258" name="楕円 257"/>
        <xdr:cNvSpPr/>
      </xdr:nvSpPr>
      <xdr:spPr>
        <a:xfrm>
          <a:off x="1079500" y="168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101193</xdr:rowOff>
    </xdr:from>
    <xdr:ext cx="534377" cy="259045"/>
    <xdr:sp macro="" textlink="">
      <xdr:nvSpPr>
        <xdr:cNvPr id="259" name="テキスト ボックス 258"/>
        <xdr:cNvSpPr txBox="1"/>
      </xdr:nvSpPr>
      <xdr:spPr>
        <a:xfrm>
          <a:off x="863111" y="1690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74168</xdr:rowOff>
    </xdr:from>
    <xdr:to>
      <xdr:col>55</xdr:col>
      <xdr:colOff>0</xdr:colOff>
      <xdr:row>38</xdr:row>
      <xdr:rowOff>75692</xdr:rowOff>
    </xdr:to>
    <xdr:cxnSp macro="">
      <xdr:nvCxnSpPr>
        <xdr:cNvPr id="288" name="直線コネクタ 287"/>
        <xdr:cNvCxnSpPr/>
      </xdr:nvCxnSpPr>
      <xdr:spPr>
        <a:xfrm>
          <a:off x="9639300" y="658926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74168</xdr:rowOff>
    </xdr:from>
    <xdr:to>
      <xdr:col>50</xdr:col>
      <xdr:colOff>114300</xdr:colOff>
      <xdr:row>38</xdr:row>
      <xdr:rowOff>83312</xdr:rowOff>
    </xdr:to>
    <xdr:cxnSp macro="">
      <xdr:nvCxnSpPr>
        <xdr:cNvPr id="291" name="直線コネクタ 290"/>
        <xdr:cNvCxnSpPr/>
      </xdr:nvCxnSpPr>
      <xdr:spPr>
        <a:xfrm flipV="1">
          <a:off x="8750300" y="65892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3" name="テキスト ボックス 292"/>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76835</xdr:rowOff>
    </xdr:from>
    <xdr:to>
      <xdr:col>45</xdr:col>
      <xdr:colOff>177800</xdr:colOff>
      <xdr:row>38</xdr:row>
      <xdr:rowOff>83312</xdr:rowOff>
    </xdr:to>
    <xdr:cxnSp macro="">
      <xdr:nvCxnSpPr>
        <xdr:cNvPr id="294" name="直線コネクタ 293"/>
        <xdr:cNvCxnSpPr/>
      </xdr:nvCxnSpPr>
      <xdr:spPr>
        <a:xfrm>
          <a:off x="7861300" y="659193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296" name="テキスト ボックス 295"/>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76835</xdr:rowOff>
    </xdr:from>
    <xdr:to>
      <xdr:col>41</xdr:col>
      <xdr:colOff>50800</xdr:colOff>
      <xdr:row>38</xdr:row>
      <xdr:rowOff>89789</xdr:rowOff>
    </xdr:to>
    <xdr:cxnSp macro="">
      <xdr:nvCxnSpPr>
        <xdr:cNvPr id="297" name="直線コネクタ 296"/>
        <xdr:cNvCxnSpPr/>
      </xdr:nvCxnSpPr>
      <xdr:spPr>
        <a:xfrm flipV="1">
          <a:off x="6972300" y="6591935"/>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299" name="テキスト ボックス 298"/>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1" name="テキスト ボックス 300"/>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24892</xdr:rowOff>
    </xdr:from>
    <xdr:to>
      <xdr:col>55</xdr:col>
      <xdr:colOff>50800</xdr:colOff>
      <xdr:row>38</xdr:row>
      <xdr:rowOff>126492</xdr:rowOff>
    </xdr:to>
    <xdr:sp macro="" textlink="">
      <xdr:nvSpPr>
        <xdr:cNvPr id="307" name="楕円 306"/>
        <xdr:cNvSpPr/>
      </xdr:nvSpPr>
      <xdr:spPr>
        <a:xfrm>
          <a:off x="104267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3319</xdr:rowOff>
    </xdr:from>
    <xdr:ext cx="378565" cy="259045"/>
    <xdr:sp macro="" textlink="">
      <xdr:nvSpPr>
        <xdr:cNvPr id="308" name="労働費該当値テキスト"/>
        <xdr:cNvSpPr txBox="1"/>
      </xdr:nvSpPr>
      <xdr:spPr>
        <a:xfrm>
          <a:off x="10528300"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23368</xdr:rowOff>
    </xdr:from>
    <xdr:to>
      <xdr:col>50</xdr:col>
      <xdr:colOff>165100</xdr:colOff>
      <xdr:row>38</xdr:row>
      <xdr:rowOff>124968</xdr:rowOff>
    </xdr:to>
    <xdr:sp macro="" textlink="">
      <xdr:nvSpPr>
        <xdr:cNvPr id="309" name="楕円 308"/>
        <xdr:cNvSpPr/>
      </xdr:nvSpPr>
      <xdr:spPr>
        <a:xfrm>
          <a:off x="95885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116095</xdr:rowOff>
    </xdr:from>
    <xdr:ext cx="378565" cy="259045"/>
    <xdr:sp macro="" textlink="">
      <xdr:nvSpPr>
        <xdr:cNvPr id="310" name="テキスト ボックス 309"/>
        <xdr:cNvSpPr txBox="1"/>
      </xdr:nvSpPr>
      <xdr:spPr>
        <a:xfrm>
          <a:off x="9450017" y="663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32512</xdr:rowOff>
    </xdr:from>
    <xdr:to>
      <xdr:col>46</xdr:col>
      <xdr:colOff>38100</xdr:colOff>
      <xdr:row>38</xdr:row>
      <xdr:rowOff>134112</xdr:rowOff>
    </xdr:to>
    <xdr:sp macro="" textlink="">
      <xdr:nvSpPr>
        <xdr:cNvPr id="311" name="楕円 310"/>
        <xdr:cNvSpPr/>
      </xdr:nvSpPr>
      <xdr:spPr>
        <a:xfrm>
          <a:off x="8699500" y="65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125239</xdr:rowOff>
    </xdr:from>
    <xdr:ext cx="378565" cy="259045"/>
    <xdr:sp macro="" textlink="">
      <xdr:nvSpPr>
        <xdr:cNvPr id="312" name="テキスト ボックス 311"/>
        <xdr:cNvSpPr txBox="1"/>
      </xdr:nvSpPr>
      <xdr:spPr>
        <a:xfrm>
          <a:off x="8561017" y="664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26035</xdr:rowOff>
    </xdr:from>
    <xdr:to>
      <xdr:col>41</xdr:col>
      <xdr:colOff>101600</xdr:colOff>
      <xdr:row>38</xdr:row>
      <xdr:rowOff>127635</xdr:rowOff>
    </xdr:to>
    <xdr:sp macro="" textlink="">
      <xdr:nvSpPr>
        <xdr:cNvPr id="313" name="楕円 312"/>
        <xdr:cNvSpPr/>
      </xdr:nvSpPr>
      <xdr:spPr>
        <a:xfrm>
          <a:off x="7810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118762</xdr:rowOff>
    </xdr:from>
    <xdr:ext cx="378565" cy="259045"/>
    <xdr:sp macro="" textlink="">
      <xdr:nvSpPr>
        <xdr:cNvPr id="314" name="テキスト ボックス 313"/>
        <xdr:cNvSpPr txBox="1"/>
      </xdr:nvSpPr>
      <xdr:spPr>
        <a:xfrm>
          <a:off x="7672017" y="6633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38989</xdr:rowOff>
    </xdr:from>
    <xdr:to>
      <xdr:col>36</xdr:col>
      <xdr:colOff>165100</xdr:colOff>
      <xdr:row>38</xdr:row>
      <xdr:rowOff>140589</xdr:rowOff>
    </xdr:to>
    <xdr:sp macro="" textlink="">
      <xdr:nvSpPr>
        <xdr:cNvPr id="315" name="楕円 314"/>
        <xdr:cNvSpPr/>
      </xdr:nvSpPr>
      <xdr:spPr>
        <a:xfrm>
          <a:off x="6921500" y="65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131716</xdr:rowOff>
    </xdr:from>
    <xdr:ext cx="378565" cy="259045"/>
    <xdr:sp macro="" textlink="">
      <xdr:nvSpPr>
        <xdr:cNvPr id="316" name="テキスト ボックス 315"/>
        <xdr:cNvSpPr txBox="1"/>
      </xdr:nvSpPr>
      <xdr:spPr>
        <a:xfrm>
          <a:off x="6783017" y="6646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46626</xdr:rowOff>
    </xdr:from>
    <xdr:to>
      <xdr:col>55</xdr:col>
      <xdr:colOff>0</xdr:colOff>
      <xdr:row>57</xdr:row>
      <xdr:rowOff>47963</xdr:rowOff>
    </xdr:to>
    <xdr:cxnSp macro="">
      <xdr:nvCxnSpPr>
        <xdr:cNvPr id="341" name="直線コネクタ 340"/>
        <xdr:cNvCxnSpPr/>
      </xdr:nvCxnSpPr>
      <xdr:spPr>
        <a:xfrm flipV="1">
          <a:off x="9639300" y="9819276"/>
          <a:ext cx="838200" cy="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46289</xdr:rowOff>
    </xdr:from>
    <xdr:to>
      <xdr:col>50</xdr:col>
      <xdr:colOff>114300</xdr:colOff>
      <xdr:row>57</xdr:row>
      <xdr:rowOff>47963</xdr:rowOff>
    </xdr:to>
    <xdr:cxnSp macro="">
      <xdr:nvCxnSpPr>
        <xdr:cNvPr id="344" name="直線コネクタ 343"/>
        <xdr:cNvCxnSpPr/>
      </xdr:nvCxnSpPr>
      <xdr:spPr>
        <a:xfrm>
          <a:off x="8750300" y="9818939"/>
          <a:ext cx="889000" cy="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46" name="テキスト ボックス 345"/>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36595</xdr:rowOff>
    </xdr:from>
    <xdr:to>
      <xdr:col>45</xdr:col>
      <xdr:colOff>177800</xdr:colOff>
      <xdr:row>57</xdr:row>
      <xdr:rowOff>46289</xdr:rowOff>
    </xdr:to>
    <xdr:cxnSp macro="">
      <xdr:nvCxnSpPr>
        <xdr:cNvPr id="347" name="直線コネクタ 346"/>
        <xdr:cNvCxnSpPr/>
      </xdr:nvCxnSpPr>
      <xdr:spPr>
        <a:xfrm>
          <a:off x="7861300" y="9809245"/>
          <a:ext cx="889000" cy="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49" name="テキスト ボックス 348"/>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6872</xdr:rowOff>
    </xdr:from>
    <xdr:to>
      <xdr:col>41</xdr:col>
      <xdr:colOff>50800</xdr:colOff>
      <xdr:row>57</xdr:row>
      <xdr:rowOff>36595</xdr:rowOff>
    </xdr:to>
    <xdr:cxnSp macro="">
      <xdr:nvCxnSpPr>
        <xdr:cNvPr id="350" name="直線コネクタ 349"/>
        <xdr:cNvCxnSpPr/>
      </xdr:nvCxnSpPr>
      <xdr:spPr>
        <a:xfrm>
          <a:off x="6972300" y="9779522"/>
          <a:ext cx="889000" cy="2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2" name="テキスト ボックス 351"/>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79586</xdr:rowOff>
    </xdr:from>
    <xdr:ext cx="534377" cy="259045"/>
    <xdr:sp macro="" textlink="">
      <xdr:nvSpPr>
        <xdr:cNvPr id="354" name="テキスト ボックス 353"/>
        <xdr:cNvSpPr txBox="1"/>
      </xdr:nvSpPr>
      <xdr:spPr>
        <a:xfrm>
          <a:off x="6705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167276</xdr:rowOff>
    </xdr:from>
    <xdr:to>
      <xdr:col>55</xdr:col>
      <xdr:colOff>50800</xdr:colOff>
      <xdr:row>57</xdr:row>
      <xdr:rowOff>97426</xdr:rowOff>
    </xdr:to>
    <xdr:sp macro="" textlink="">
      <xdr:nvSpPr>
        <xdr:cNvPr id="360" name="楕円 359"/>
        <xdr:cNvSpPr/>
      </xdr:nvSpPr>
      <xdr:spPr>
        <a:xfrm>
          <a:off x="10426700" y="97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145703</xdr:rowOff>
    </xdr:from>
    <xdr:ext cx="534377" cy="259045"/>
    <xdr:sp macro="" textlink="">
      <xdr:nvSpPr>
        <xdr:cNvPr id="361" name="農林水産業費該当値テキスト"/>
        <xdr:cNvSpPr txBox="1"/>
      </xdr:nvSpPr>
      <xdr:spPr>
        <a:xfrm>
          <a:off x="10528300" y="974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168613</xdr:rowOff>
    </xdr:from>
    <xdr:to>
      <xdr:col>50</xdr:col>
      <xdr:colOff>165100</xdr:colOff>
      <xdr:row>57</xdr:row>
      <xdr:rowOff>98763</xdr:rowOff>
    </xdr:to>
    <xdr:sp macro="" textlink="">
      <xdr:nvSpPr>
        <xdr:cNvPr id="362" name="楕円 361"/>
        <xdr:cNvSpPr/>
      </xdr:nvSpPr>
      <xdr:spPr>
        <a:xfrm>
          <a:off x="9588500" y="976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89890</xdr:rowOff>
    </xdr:from>
    <xdr:ext cx="534377" cy="259045"/>
    <xdr:sp macro="" textlink="">
      <xdr:nvSpPr>
        <xdr:cNvPr id="363" name="テキスト ボックス 362"/>
        <xdr:cNvSpPr txBox="1"/>
      </xdr:nvSpPr>
      <xdr:spPr>
        <a:xfrm>
          <a:off x="9372111" y="986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166939</xdr:rowOff>
    </xdr:from>
    <xdr:to>
      <xdr:col>46</xdr:col>
      <xdr:colOff>38100</xdr:colOff>
      <xdr:row>57</xdr:row>
      <xdr:rowOff>97089</xdr:rowOff>
    </xdr:to>
    <xdr:sp macro="" textlink="">
      <xdr:nvSpPr>
        <xdr:cNvPr id="364" name="楕円 363"/>
        <xdr:cNvSpPr/>
      </xdr:nvSpPr>
      <xdr:spPr>
        <a:xfrm>
          <a:off x="8699500" y="976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88216</xdr:rowOff>
    </xdr:from>
    <xdr:ext cx="534377" cy="259045"/>
    <xdr:sp macro="" textlink="">
      <xdr:nvSpPr>
        <xdr:cNvPr id="365" name="テキスト ボックス 364"/>
        <xdr:cNvSpPr txBox="1"/>
      </xdr:nvSpPr>
      <xdr:spPr>
        <a:xfrm>
          <a:off x="8483111" y="986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157245</xdr:rowOff>
    </xdr:from>
    <xdr:to>
      <xdr:col>41</xdr:col>
      <xdr:colOff>101600</xdr:colOff>
      <xdr:row>57</xdr:row>
      <xdr:rowOff>87395</xdr:rowOff>
    </xdr:to>
    <xdr:sp macro="" textlink="">
      <xdr:nvSpPr>
        <xdr:cNvPr id="366" name="楕円 365"/>
        <xdr:cNvSpPr/>
      </xdr:nvSpPr>
      <xdr:spPr>
        <a:xfrm>
          <a:off x="7810500" y="97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78522</xdr:rowOff>
    </xdr:from>
    <xdr:ext cx="534377" cy="259045"/>
    <xdr:sp macro="" textlink="">
      <xdr:nvSpPr>
        <xdr:cNvPr id="367" name="テキスト ボックス 366"/>
        <xdr:cNvSpPr txBox="1"/>
      </xdr:nvSpPr>
      <xdr:spPr>
        <a:xfrm>
          <a:off x="7594111" y="985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127522</xdr:rowOff>
    </xdr:from>
    <xdr:to>
      <xdr:col>36</xdr:col>
      <xdr:colOff>165100</xdr:colOff>
      <xdr:row>57</xdr:row>
      <xdr:rowOff>57672</xdr:rowOff>
    </xdr:to>
    <xdr:sp macro="" textlink="">
      <xdr:nvSpPr>
        <xdr:cNvPr id="368" name="楕円 367"/>
        <xdr:cNvSpPr/>
      </xdr:nvSpPr>
      <xdr:spPr>
        <a:xfrm>
          <a:off x="6921500" y="972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74199</xdr:rowOff>
    </xdr:from>
    <xdr:ext cx="534377" cy="259045"/>
    <xdr:sp macro="" textlink="">
      <xdr:nvSpPr>
        <xdr:cNvPr id="369" name="テキスト ボックス 368"/>
        <xdr:cNvSpPr txBox="1"/>
      </xdr:nvSpPr>
      <xdr:spPr>
        <a:xfrm>
          <a:off x="6705111" y="950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129082</xdr:rowOff>
    </xdr:from>
    <xdr:to>
      <xdr:col>55</xdr:col>
      <xdr:colOff>0</xdr:colOff>
      <xdr:row>79</xdr:row>
      <xdr:rowOff>33770</xdr:rowOff>
    </xdr:to>
    <xdr:cxnSp macro="">
      <xdr:nvCxnSpPr>
        <xdr:cNvPr id="398" name="直線コネクタ 397"/>
        <xdr:cNvCxnSpPr/>
      </xdr:nvCxnSpPr>
      <xdr:spPr>
        <a:xfrm flipV="1">
          <a:off x="9639300" y="13502182"/>
          <a:ext cx="838200" cy="7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33668</xdr:rowOff>
    </xdr:from>
    <xdr:to>
      <xdr:col>50</xdr:col>
      <xdr:colOff>114300</xdr:colOff>
      <xdr:row>79</xdr:row>
      <xdr:rowOff>33770</xdr:rowOff>
    </xdr:to>
    <xdr:cxnSp macro="">
      <xdr:nvCxnSpPr>
        <xdr:cNvPr id="401" name="直線コネクタ 400"/>
        <xdr:cNvCxnSpPr/>
      </xdr:nvCxnSpPr>
      <xdr:spPr>
        <a:xfrm>
          <a:off x="8750300" y="13578218"/>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3" name="テキスト ボックス 402"/>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33668</xdr:rowOff>
    </xdr:from>
    <xdr:to>
      <xdr:col>45</xdr:col>
      <xdr:colOff>177800</xdr:colOff>
      <xdr:row>79</xdr:row>
      <xdr:rowOff>34900</xdr:rowOff>
    </xdr:to>
    <xdr:cxnSp macro="">
      <xdr:nvCxnSpPr>
        <xdr:cNvPr id="404" name="直線コネクタ 403"/>
        <xdr:cNvCxnSpPr/>
      </xdr:nvCxnSpPr>
      <xdr:spPr>
        <a:xfrm flipV="1">
          <a:off x="7861300" y="13578218"/>
          <a:ext cx="889000" cy="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06" name="テキスト ボックス 405"/>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33922</xdr:rowOff>
    </xdr:from>
    <xdr:to>
      <xdr:col>41</xdr:col>
      <xdr:colOff>50800</xdr:colOff>
      <xdr:row>79</xdr:row>
      <xdr:rowOff>34900</xdr:rowOff>
    </xdr:to>
    <xdr:cxnSp macro="">
      <xdr:nvCxnSpPr>
        <xdr:cNvPr id="407" name="直線コネクタ 406"/>
        <xdr:cNvCxnSpPr/>
      </xdr:nvCxnSpPr>
      <xdr:spPr>
        <a:xfrm>
          <a:off x="6972300" y="13578472"/>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09" name="テキスト ボックス 408"/>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1" name="テキスト ボックス 410"/>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78282</xdr:rowOff>
    </xdr:from>
    <xdr:to>
      <xdr:col>55</xdr:col>
      <xdr:colOff>50800</xdr:colOff>
      <xdr:row>79</xdr:row>
      <xdr:rowOff>8432</xdr:rowOff>
    </xdr:to>
    <xdr:sp macro="" textlink="">
      <xdr:nvSpPr>
        <xdr:cNvPr id="417" name="楕円 416"/>
        <xdr:cNvSpPr/>
      </xdr:nvSpPr>
      <xdr:spPr>
        <a:xfrm>
          <a:off x="10426700" y="1345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164659</xdr:rowOff>
    </xdr:from>
    <xdr:ext cx="469744" cy="259045"/>
    <xdr:sp macro="" textlink="">
      <xdr:nvSpPr>
        <xdr:cNvPr id="418" name="商工費該当値テキスト"/>
        <xdr:cNvSpPr txBox="1"/>
      </xdr:nvSpPr>
      <xdr:spPr>
        <a:xfrm>
          <a:off x="10528300" y="1336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154420</xdr:rowOff>
    </xdr:from>
    <xdr:to>
      <xdr:col>50</xdr:col>
      <xdr:colOff>165100</xdr:colOff>
      <xdr:row>79</xdr:row>
      <xdr:rowOff>84570</xdr:rowOff>
    </xdr:to>
    <xdr:sp macro="" textlink="">
      <xdr:nvSpPr>
        <xdr:cNvPr id="419" name="楕円 418"/>
        <xdr:cNvSpPr/>
      </xdr:nvSpPr>
      <xdr:spPr>
        <a:xfrm>
          <a:off x="9588500" y="135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75697</xdr:rowOff>
    </xdr:from>
    <xdr:ext cx="378565" cy="259045"/>
    <xdr:sp macro="" textlink="">
      <xdr:nvSpPr>
        <xdr:cNvPr id="420" name="テキスト ボックス 419"/>
        <xdr:cNvSpPr txBox="1"/>
      </xdr:nvSpPr>
      <xdr:spPr>
        <a:xfrm>
          <a:off x="9450017" y="13620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154318</xdr:rowOff>
    </xdr:from>
    <xdr:to>
      <xdr:col>46</xdr:col>
      <xdr:colOff>38100</xdr:colOff>
      <xdr:row>79</xdr:row>
      <xdr:rowOff>84468</xdr:rowOff>
    </xdr:to>
    <xdr:sp macro="" textlink="">
      <xdr:nvSpPr>
        <xdr:cNvPr id="421" name="楕円 420"/>
        <xdr:cNvSpPr/>
      </xdr:nvSpPr>
      <xdr:spPr>
        <a:xfrm>
          <a:off x="8699500" y="135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75595</xdr:rowOff>
    </xdr:from>
    <xdr:ext cx="378565" cy="259045"/>
    <xdr:sp macro="" textlink="">
      <xdr:nvSpPr>
        <xdr:cNvPr id="422" name="テキスト ボックス 421"/>
        <xdr:cNvSpPr txBox="1"/>
      </xdr:nvSpPr>
      <xdr:spPr>
        <a:xfrm>
          <a:off x="8561017" y="13620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155550</xdr:rowOff>
    </xdr:from>
    <xdr:to>
      <xdr:col>41</xdr:col>
      <xdr:colOff>101600</xdr:colOff>
      <xdr:row>79</xdr:row>
      <xdr:rowOff>85700</xdr:rowOff>
    </xdr:to>
    <xdr:sp macro="" textlink="">
      <xdr:nvSpPr>
        <xdr:cNvPr id="423" name="楕円 422"/>
        <xdr:cNvSpPr/>
      </xdr:nvSpPr>
      <xdr:spPr>
        <a:xfrm>
          <a:off x="7810500" y="135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76827</xdr:rowOff>
    </xdr:from>
    <xdr:ext cx="378565" cy="259045"/>
    <xdr:sp macro="" textlink="">
      <xdr:nvSpPr>
        <xdr:cNvPr id="424" name="テキスト ボックス 423"/>
        <xdr:cNvSpPr txBox="1"/>
      </xdr:nvSpPr>
      <xdr:spPr>
        <a:xfrm>
          <a:off x="7672017" y="13621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154572</xdr:rowOff>
    </xdr:from>
    <xdr:to>
      <xdr:col>36</xdr:col>
      <xdr:colOff>165100</xdr:colOff>
      <xdr:row>79</xdr:row>
      <xdr:rowOff>84722</xdr:rowOff>
    </xdr:to>
    <xdr:sp macro="" textlink="">
      <xdr:nvSpPr>
        <xdr:cNvPr id="425" name="楕円 424"/>
        <xdr:cNvSpPr/>
      </xdr:nvSpPr>
      <xdr:spPr>
        <a:xfrm>
          <a:off x="6921500" y="135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75849</xdr:rowOff>
    </xdr:from>
    <xdr:ext cx="378565" cy="259045"/>
    <xdr:sp macro="" textlink="">
      <xdr:nvSpPr>
        <xdr:cNvPr id="426" name="テキスト ボックス 425"/>
        <xdr:cNvSpPr txBox="1"/>
      </xdr:nvSpPr>
      <xdr:spPr>
        <a:xfrm>
          <a:off x="6783017" y="13620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158502</xdr:rowOff>
    </xdr:from>
    <xdr:to>
      <xdr:col>55</xdr:col>
      <xdr:colOff>0</xdr:colOff>
      <xdr:row>97</xdr:row>
      <xdr:rowOff>17463</xdr:rowOff>
    </xdr:to>
    <xdr:cxnSp macro="">
      <xdr:nvCxnSpPr>
        <xdr:cNvPr id="451" name="直線コネクタ 450"/>
        <xdr:cNvCxnSpPr/>
      </xdr:nvCxnSpPr>
      <xdr:spPr>
        <a:xfrm flipV="1">
          <a:off x="9639300" y="16617702"/>
          <a:ext cx="838200" cy="3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158583</xdr:rowOff>
    </xdr:from>
    <xdr:to>
      <xdr:col>50</xdr:col>
      <xdr:colOff>114300</xdr:colOff>
      <xdr:row>97</xdr:row>
      <xdr:rowOff>17463</xdr:rowOff>
    </xdr:to>
    <xdr:cxnSp macro="">
      <xdr:nvCxnSpPr>
        <xdr:cNvPr id="454" name="直線コネクタ 453"/>
        <xdr:cNvCxnSpPr/>
      </xdr:nvCxnSpPr>
      <xdr:spPr>
        <a:xfrm>
          <a:off x="8750300" y="16617783"/>
          <a:ext cx="889000" cy="3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56" name="テキスト ボックス 455"/>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158583</xdr:rowOff>
    </xdr:from>
    <xdr:to>
      <xdr:col>45</xdr:col>
      <xdr:colOff>177800</xdr:colOff>
      <xdr:row>97</xdr:row>
      <xdr:rowOff>19382</xdr:rowOff>
    </xdr:to>
    <xdr:cxnSp macro="">
      <xdr:nvCxnSpPr>
        <xdr:cNvPr id="457" name="直線コネクタ 456"/>
        <xdr:cNvCxnSpPr/>
      </xdr:nvCxnSpPr>
      <xdr:spPr>
        <a:xfrm flipV="1">
          <a:off x="7861300" y="16617783"/>
          <a:ext cx="889000" cy="3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59" name="テキスト ボックス 458"/>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19382</xdr:rowOff>
    </xdr:from>
    <xdr:to>
      <xdr:col>41</xdr:col>
      <xdr:colOff>50800</xdr:colOff>
      <xdr:row>97</xdr:row>
      <xdr:rowOff>24298</xdr:rowOff>
    </xdr:to>
    <xdr:cxnSp macro="">
      <xdr:nvCxnSpPr>
        <xdr:cNvPr id="460" name="直線コネクタ 459"/>
        <xdr:cNvCxnSpPr/>
      </xdr:nvCxnSpPr>
      <xdr:spPr>
        <a:xfrm flipV="1">
          <a:off x="6972300" y="16650032"/>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2" name="テキスト ボックス 461"/>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64" name="テキスト ボックス 463"/>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107702</xdr:rowOff>
    </xdr:from>
    <xdr:to>
      <xdr:col>55</xdr:col>
      <xdr:colOff>50800</xdr:colOff>
      <xdr:row>97</xdr:row>
      <xdr:rowOff>37852</xdr:rowOff>
    </xdr:to>
    <xdr:sp macro="" textlink="">
      <xdr:nvSpPr>
        <xdr:cNvPr id="470" name="楕円 469"/>
        <xdr:cNvSpPr/>
      </xdr:nvSpPr>
      <xdr:spPr>
        <a:xfrm>
          <a:off x="10426700" y="165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22629</xdr:rowOff>
    </xdr:from>
    <xdr:ext cx="534377" cy="259045"/>
    <xdr:sp macro="" textlink="">
      <xdr:nvSpPr>
        <xdr:cNvPr id="471" name="土木費該当値テキスト"/>
        <xdr:cNvSpPr txBox="1"/>
      </xdr:nvSpPr>
      <xdr:spPr>
        <a:xfrm>
          <a:off x="10528300" y="164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138113</xdr:rowOff>
    </xdr:from>
    <xdr:to>
      <xdr:col>50</xdr:col>
      <xdr:colOff>165100</xdr:colOff>
      <xdr:row>97</xdr:row>
      <xdr:rowOff>68263</xdr:rowOff>
    </xdr:to>
    <xdr:sp macro="" textlink="">
      <xdr:nvSpPr>
        <xdr:cNvPr id="472" name="楕円 471"/>
        <xdr:cNvSpPr/>
      </xdr:nvSpPr>
      <xdr:spPr>
        <a:xfrm>
          <a:off x="9588500" y="165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59390</xdr:rowOff>
    </xdr:from>
    <xdr:ext cx="534377" cy="259045"/>
    <xdr:sp macro="" textlink="">
      <xdr:nvSpPr>
        <xdr:cNvPr id="473" name="テキスト ボックス 472"/>
        <xdr:cNvSpPr txBox="1"/>
      </xdr:nvSpPr>
      <xdr:spPr>
        <a:xfrm>
          <a:off x="9372111" y="1669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107783</xdr:rowOff>
    </xdr:from>
    <xdr:to>
      <xdr:col>46</xdr:col>
      <xdr:colOff>38100</xdr:colOff>
      <xdr:row>97</xdr:row>
      <xdr:rowOff>37933</xdr:rowOff>
    </xdr:to>
    <xdr:sp macro="" textlink="">
      <xdr:nvSpPr>
        <xdr:cNvPr id="474" name="楕円 473"/>
        <xdr:cNvSpPr/>
      </xdr:nvSpPr>
      <xdr:spPr>
        <a:xfrm>
          <a:off x="8699500" y="1656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29060</xdr:rowOff>
    </xdr:from>
    <xdr:ext cx="534377" cy="259045"/>
    <xdr:sp macro="" textlink="">
      <xdr:nvSpPr>
        <xdr:cNvPr id="475" name="テキスト ボックス 474"/>
        <xdr:cNvSpPr txBox="1"/>
      </xdr:nvSpPr>
      <xdr:spPr>
        <a:xfrm>
          <a:off x="8483111" y="1665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140032</xdr:rowOff>
    </xdr:from>
    <xdr:to>
      <xdr:col>41</xdr:col>
      <xdr:colOff>101600</xdr:colOff>
      <xdr:row>97</xdr:row>
      <xdr:rowOff>70182</xdr:rowOff>
    </xdr:to>
    <xdr:sp macro="" textlink="">
      <xdr:nvSpPr>
        <xdr:cNvPr id="476" name="楕円 475"/>
        <xdr:cNvSpPr/>
      </xdr:nvSpPr>
      <xdr:spPr>
        <a:xfrm>
          <a:off x="7810500" y="1659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61309</xdr:rowOff>
    </xdr:from>
    <xdr:ext cx="534377" cy="259045"/>
    <xdr:sp macro="" textlink="">
      <xdr:nvSpPr>
        <xdr:cNvPr id="477" name="テキスト ボックス 476"/>
        <xdr:cNvSpPr txBox="1"/>
      </xdr:nvSpPr>
      <xdr:spPr>
        <a:xfrm>
          <a:off x="7594111" y="166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144948</xdr:rowOff>
    </xdr:from>
    <xdr:to>
      <xdr:col>36</xdr:col>
      <xdr:colOff>165100</xdr:colOff>
      <xdr:row>97</xdr:row>
      <xdr:rowOff>75098</xdr:rowOff>
    </xdr:to>
    <xdr:sp macro="" textlink="">
      <xdr:nvSpPr>
        <xdr:cNvPr id="478" name="楕円 477"/>
        <xdr:cNvSpPr/>
      </xdr:nvSpPr>
      <xdr:spPr>
        <a:xfrm>
          <a:off x="6921500" y="166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66225</xdr:rowOff>
    </xdr:from>
    <xdr:ext cx="534377" cy="259045"/>
    <xdr:sp macro="" textlink="">
      <xdr:nvSpPr>
        <xdr:cNvPr id="479" name="テキスト ボックス 478"/>
        <xdr:cNvSpPr txBox="1"/>
      </xdr:nvSpPr>
      <xdr:spPr>
        <a:xfrm>
          <a:off x="6705111" y="1669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46845</xdr:rowOff>
    </xdr:from>
    <xdr:to>
      <xdr:col>85</xdr:col>
      <xdr:colOff>127000</xdr:colOff>
      <xdr:row>38</xdr:row>
      <xdr:rowOff>70946</xdr:rowOff>
    </xdr:to>
    <xdr:cxnSp macro="">
      <xdr:nvCxnSpPr>
        <xdr:cNvPr id="510" name="直線コネクタ 509"/>
        <xdr:cNvCxnSpPr/>
      </xdr:nvCxnSpPr>
      <xdr:spPr>
        <a:xfrm>
          <a:off x="15481300" y="6561945"/>
          <a:ext cx="838200" cy="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46845</xdr:rowOff>
    </xdr:from>
    <xdr:to>
      <xdr:col>81</xdr:col>
      <xdr:colOff>50800</xdr:colOff>
      <xdr:row>38</xdr:row>
      <xdr:rowOff>82147</xdr:rowOff>
    </xdr:to>
    <xdr:cxnSp macro="">
      <xdr:nvCxnSpPr>
        <xdr:cNvPr id="513" name="直線コネクタ 512"/>
        <xdr:cNvCxnSpPr/>
      </xdr:nvCxnSpPr>
      <xdr:spPr>
        <a:xfrm flipV="1">
          <a:off x="14592300" y="6561945"/>
          <a:ext cx="889000" cy="3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15" name="テキスト ボックス 514"/>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72589</xdr:rowOff>
    </xdr:from>
    <xdr:to>
      <xdr:col>76</xdr:col>
      <xdr:colOff>114300</xdr:colOff>
      <xdr:row>38</xdr:row>
      <xdr:rowOff>82147</xdr:rowOff>
    </xdr:to>
    <xdr:cxnSp macro="">
      <xdr:nvCxnSpPr>
        <xdr:cNvPr id="516" name="直線コネクタ 515"/>
        <xdr:cNvCxnSpPr/>
      </xdr:nvCxnSpPr>
      <xdr:spPr>
        <a:xfrm>
          <a:off x="13703300" y="6587689"/>
          <a:ext cx="889000" cy="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18" name="テキスト ボックス 517"/>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72589</xdr:rowOff>
    </xdr:from>
    <xdr:to>
      <xdr:col>71</xdr:col>
      <xdr:colOff>177800</xdr:colOff>
      <xdr:row>38</xdr:row>
      <xdr:rowOff>94045</xdr:rowOff>
    </xdr:to>
    <xdr:cxnSp macro="">
      <xdr:nvCxnSpPr>
        <xdr:cNvPr id="519" name="直線コネクタ 518"/>
        <xdr:cNvCxnSpPr/>
      </xdr:nvCxnSpPr>
      <xdr:spPr>
        <a:xfrm flipV="1">
          <a:off x="12814300" y="6587689"/>
          <a:ext cx="8890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1" name="テキスト ボックス 520"/>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3" name="テキスト ボックス 522"/>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20146</xdr:rowOff>
    </xdr:from>
    <xdr:to>
      <xdr:col>85</xdr:col>
      <xdr:colOff>177800</xdr:colOff>
      <xdr:row>38</xdr:row>
      <xdr:rowOff>121746</xdr:rowOff>
    </xdr:to>
    <xdr:sp macro="" textlink="">
      <xdr:nvSpPr>
        <xdr:cNvPr id="529" name="楕円 528"/>
        <xdr:cNvSpPr/>
      </xdr:nvSpPr>
      <xdr:spPr>
        <a:xfrm>
          <a:off x="16268700" y="653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106523</xdr:rowOff>
    </xdr:from>
    <xdr:ext cx="534377" cy="259045"/>
    <xdr:sp macro="" textlink="">
      <xdr:nvSpPr>
        <xdr:cNvPr id="530" name="消防費該当値テキスト"/>
        <xdr:cNvSpPr txBox="1"/>
      </xdr:nvSpPr>
      <xdr:spPr>
        <a:xfrm>
          <a:off x="16370300" y="645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167495</xdr:rowOff>
    </xdr:from>
    <xdr:to>
      <xdr:col>81</xdr:col>
      <xdr:colOff>101600</xdr:colOff>
      <xdr:row>38</xdr:row>
      <xdr:rowOff>97645</xdr:rowOff>
    </xdr:to>
    <xdr:sp macro="" textlink="">
      <xdr:nvSpPr>
        <xdr:cNvPr id="531" name="楕円 530"/>
        <xdr:cNvSpPr/>
      </xdr:nvSpPr>
      <xdr:spPr>
        <a:xfrm>
          <a:off x="15430500" y="651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88772</xdr:rowOff>
    </xdr:from>
    <xdr:ext cx="534377" cy="259045"/>
    <xdr:sp macro="" textlink="">
      <xdr:nvSpPr>
        <xdr:cNvPr id="532" name="テキスト ボックス 531"/>
        <xdr:cNvSpPr txBox="1"/>
      </xdr:nvSpPr>
      <xdr:spPr>
        <a:xfrm>
          <a:off x="15214111" y="660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31347</xdr:rowOff>
    </xdr:from>
    <xdr:to>
      <xdr:col>76</xdr:col>
      <xdr:colOff>165100</xdr:colOff>
      <xdr:row>38</xdr:row>
      <xdr:rowOff>132947</xdr:rowOff>
    </xdr:to>
    <xdr:sp macro="" textlink="">
      <xdr:nvSpPr>
        <xdr:cNvPr id="533" name="楕円 532"/>
        <xdr:cNvSpPr/>
      </xdr:nvSpPr>
      <xdr:spPr>
        <a:xfrm>
          <a:off x="14541500" y="654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124074</xdr:rowOff>
    </xdr:from>
    <xdr:ext cx="534377" cy="259045"/>
    <xdr:sp macro="" textlink="">
      <xdr:nvSpPr>
        <xdr:cNvPr id="534" name="テキスト ボックス 533"/>
        <xdr:cNvSpPr txBox="1"/>
      </xdr:nvSpPr>
      <xdr:spPr>
        <a:xfrm>
          <a:off x="14325111" y="663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21789</xdr:rowOff>
    </xdr:from>
    <xdr:to>
      <xdr:col>72</xdr:col>
      <xdr:colOff>38100</xdr:colOff>
      <xdr:row>38</xdr:row>
      <xdr:rowOff>123389</xdr:rowOff>
    </xdr:to>
    <xdr:sp macro="" textlink="">
      <xdr:nvSpPr>
        <xdr:cNvPr id="535" name="楕円 534"/>
        <xdr:cNvSpPr/>
      </xdr:nvSpPr>
      <xdr:spPr>
        <a:xfrm>
          <a:off x="13652500" y="653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114516</xdr:rowOff>
    </xdr:from>
    <xdr:ext cx="534377" cy="259045"/>
    <xdr:sp macro="" textlink="">
      <xdr:nvSpPr>
        <xdr:cNvPr id="536" name="テキスト ボックス 535"/>
        <xdr:cNvSpPr txBox="1"/>
      </xdr:nvSpPr>
      <xdr:spPr>
        <a:xfrm>
          <a:off x="13436111" y="662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43245</xdr:rowOff>
    </xdr:from>
    <xdr:to>
      <xdr:col>67</xdr:col>
      <xdr:colOff>101600</xdr:colOff>
      <xdr:row>38</xdr:row>
      <xdr:rowOff>144845</xdr:rowOff>
    </xdr:to>
    <xdr:sp macro="" textlink="">
      <xdr:nvSpPr>
        <xdr:cNvPr id="537" name="楕円 536"/>
        <xdr:cNvSpPr/>
      </xdr:nvSpPr>
      <xdr:spPr>
        <a:xfrm>
          <a:off x="12763500" y="655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135972</xdr:rowOff>
    </xdr:from>
    <xdr:ext cx="534377" cy="259045"/>
    <xdr:sp macro="" textlink="">
      <xdr:nvSpPr>
        <xdr:cNvPr id="538" name="テキスト ボックス 537"/>
        <xdr:cNvSpPr txBox="1"/>
      </xdr:nvSpPr>
      <xdr:spPr>
        <a:xfrm>
          <a:off x="12547111" y="665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66666</xdr:rowOff>
    </xdr:from>
    <xdr:to>
      <xdr:col>85</xdr:col>
      <xdr:colOff>127000</xdr:colOff>
      <xdr:row>58</xdr:row>
      <xdr:rowOff>14088</xdr:rowOff>
    </xdr:to>
    <xdr:cxnSp macro="">
      <xdr:nvCxnSpPr>
        <xdr:cNvPr id="567" name="直線コネクタ 566"/>
        <xdr:cNvCxnSpPr/>
      </xdr:nvCxnSpPr>
      <xdr:spPr>
        <a:xfrm flipV="1">
          <a:off x="15481300" y="983931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68" name="教育費平均値テキスト"/>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10404</xdr:rowOff>
    </xdr:from>
    <xdr:to>
      <xdr:col>81</xdr:col>
      <xdr:colOff>50800</xdr:colOff>
      <xdr:row>58</xdr:row>
      <xdr:rowOff>14088</xdr:rowOff>
    </xdr:to>
    <xdr:cxnSp macro="">
      <xdr:nvCxnSpPr>
        <xdr:cNvPr id="570" name="直線コネクタ 569"/>
        <xdr:cNvCxnSpPr/>
      </xdr:nvCxnSpPr>
      <xdr:spPr>
        <a:xfrm>
          <a:off x="14592300" y="9954504"/>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2" name="テキスト ボックス 571"/>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126875</xdr:rowOff>
    </xdr:from>
    <xdr:to>
      <xdr:col>76</xdr:col>
      <xdr:colOff>114300</xdr:colOff>
      <xdr:row>58</xdr:row>
      <xdr:rowOff>10404</xdr:rowOff>
    </xdr:to>
    <xdr:cxnSp macro="">
      <xdr:nvCxnSpPr>
        <xdr:cNvPr id="573" name="直線コネクタ 572"/>
        <xdr:cNvCxnSpPr/>
      </xdr:nvCxnSpPr>
      <xdr:spPr>
        <a:xfrm>
          <a:off x="13703300" y="9899525"/>
          <a:ext cx="889000" cy="5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75" name="テキスト ボックス 574"/>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118173</xdr:rowOff>
    </xdr:from>
    <xdr:to>
      <xdr:col>71</xdr:col>
      <xdr:colOff>177800</xdr:colOff>
      <xdr:row>57</xdr:row>
      <xdr:rowOff>126875</xdr:rowOff>
    </xdr:to>
    <xdr:cxnSp macro="">
      <xdr:nvCxnSpPr>
        <xdr:cNvPr id="576" name="直線コネクタ 575"/>
        <xdr:cNvCxnSpPr/>
      </xdr:nvCxnSpPr>
      <xdr:spPr>
        <a:xfrm>
          <a:off x="12814300" y="9890823"/>
          <a:ext cx="889000" cy="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22243</xdr:rowOff>
    </xdr:from>
    <xdr:ext cx="534377" cy="259045"/>
    <xdr:sp macro="" textlink="">
      <xdr:nvSpPr>
        <xdr:cNvPr id="578" name="テキスト ボックス 577"/>
        <xdr:cNvSpPr txBox="1"/>
      </xdr:nvSpPr>
      <xdr:spPr>
        <a:xfrm>
          <a:off x="13436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28576</xdr:rowOff>
    </xdr:from>
    <xdr:ext cx="534377" cy="259045"/>
    <xdr:sp macro="" textlink="">
      <xdr:nvSpPr>
        <xdr:cNvPr id="580" name="テキスト ボックス 579"/>
        <xdr:cNvSpPr txBox="1"/>
      </xdr:nvSpPr>
      <xdr:spPr>
        <a:xfrm>
          <a:off x="12547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15866</xdr:rowOff>
    </xdr:from>
    <xdr:to>
      <xdr:col>85</xdr:col>
      <xdr:colOff>177800</xdr:colOff>
      <xdr:row>57</xdr:row>
      <xdr:rowOff>117466</xdr:rowOff>
    </xdr:to>
    <xdr:sp macro="" textlink="">
      <xdr:nvSpPr>
        <xdr:cNvPr id="586" name="楕円 585"/>
        <xdr:cNvSpPr/>
      </xdr:nvSpPr>
      <xdr:spPr>
        <a:xfrm>
          <a:off x="16268700" y="978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38743</xdr:rowOff>
    </xdr:from>
    <xdr:ext cx="534377" cy="259045"/>
    <xdr:sp macro="" textlink="">
      <xdr:nvSpPr>
        <xdr:cNvPr id="587" name="教育費該当値テキスト"/>
        <xdr:cNvSpPr txBox="1"/>
      </xdr:nvSpPr>
      <xdr:spPr>
        <a:xfrm>
          <a:off x="16370300" y="963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134738</xdr:rowOff>
    </xdr:from>
    <xdr:to>
      <xdr:col>81</xdr:col>
      <xdr:colOff>101600</xdr:colOff>
      <xdr:row>58</xdr:row>
      <xdr:rowOff>64888</xdr:rowOff>
    </xdr:to>
    <xdr:sp macro="" textlink="">
      <xdr:nvSpPr>
        <xdr:cNvPr id="588" name="楕円 587"/>
        <xdr:cNvSpPr/>
      </xdr:nvSpPr>
      <xdr:spPr>
        <a:xfrm>
          <a:off x="15430500" y="990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56015</xdr:rowOff>
    </xdr:from>
    <xdr:ext cx="534377" cy="259045"/>
    <xdr:sp macro="" textlink="">
      <xdr:nvSpPr>
        <xdr:cNvPr id="589" name="テキスト ボックス 588"/>
        <xdr:cNvSpPr txBox="1"/>
      </xdr:nvSpPr>
      <xdr:spPr>
        <a:xfrm>
          <a:off x="15214111" y="1000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131054</xdr:rowOff>
    </xdr:from>
    <xdr:to>
      <xdr:col>76</xdr:col>
      <xdr:colOff>165100</xdr:colOff>
      <xdr:row>58</xdr:row>
      <xdr:rowOff>61204</xdr:rowOff>
    </xdr:to>
    <xdr:sp macro="" textlink="">
      <xdr:nvSpPr>
        <xdr:cNvPr id="590" name="楕円 589"/>
        <xdr:cNvSpPr/>
      </xdr:nvSpPr>
      <xdr:spPr>
        <a:xfrm>
          <a:off x="14541500" y="990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52331</xdr:rowOff>
    </xdr:from>
    <xdr:ext cx="534377" cy="259045"/>
    <xdr:sp macro="" textlink="">
      <xdr:nvSpPr>
        <xdr:cNvPr id="591" name="テキスト ボックス 590"/>
        <xdr:cNvSpPr txBox="1"/>
      </xdr:nvSpPr>
      <xdr:spPr>
        <a:xfrm>
          <a:off x="14325111" y="999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76075</xdr:rowOff>
    </xdr:from>
    <xdr:to>
      <xdr:col>72</xdr:col>
      <xdr:colOff>38100</xdr:colOff>
      <xdr:row>58</xdr:row>
      <xdr:rowOff>6225</xdr:rowOff>
    </xdr:to>
    <xdr:sp macro="" textlink="">
      <xdr:nvSpPr>
        <xdr:cNvPr id="592" name="楕円 591"/>
        <xdr:cNvSpPr/>
      </xdr:nvSpPr>
      <xdr:spPr>
        <a:xfrm>
          <a:off x="13652500" y="984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22752</xdr:rowOff>
    </xdr:from>
    <xdr:ext cx="534377" cy="259045"/>
    <xdr:sp macro="" textlink="">
      <xdr:nvSpPr>
        <xdr:cNvPr id="593" name="テキスト ボックス 592"/>
        <xdr:cNvSpPr txBox="1"/>
      </xdr:nvSpPr>
      <xdr:spPr>
        <a:xfrm>
          <a:off x="13436111" y="962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67373</xdr:rowOff>
    </xdr:from>
    <xdr:to>
      <xdr:col>67</xdr:col>
      <xdr:colOff>101600</xdr:colOff>
      <xdr:row>57</xdr:row>
      <xdr:rowOff>168973</xdr:rowOff>
    </xdr:to>
    <xdr:sp macro="" textlink="">
      <xdr:nvSpPr>
        <xdr:cNvPr id="594" name="楕円 593"/>
        <xdr:cNvSpPr/>
      </xdr:nvSpPr>
      <xdr:spPr>
        <a:xfrm>
          <a:off x="12763500" y="984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14050</xdr:rowOff>
    </xdr:from>
    <xdr:ext cx="534377" cy="259045"/>
    <xdr:sp macro="" textlink="">
      <xdr:nvSpPr>
        <xdr:cNvPr id="595" name="テキスト ボックス 594"/>
        <xdr:cNvSpPr txBox="1"/>
      </xdr:nvSpPr>
      <xdr:spPr>
        <a:xfrm>
          <a:off x="12547111" y="96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2" name="直線コネクタ 62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5" name="直線コネクタ 62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6" name="フローチャート: 判断 625"/>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27" name="テキスト ボックス 626"/>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8" name="直線コネクタ 627"/>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29" name="フローチャート: 判断 628"/>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0" name="テキスト ボックス 629"/>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1" name="直線コネクタ 630"/>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2" name="フローチャート: 判断 631"/>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33" name="テキスト ボックス 632"/>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4" name="フローチャート: 判断 633"/>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35" name="テキスト ボックス 634"/>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1" name="楕円 64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2"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3" name="楕円 64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4" name="テキスト ボックス 643"/>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5" name="楕円 64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6" name="テキスト ボックス 64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7" name="楕円 64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8" name="テキスト ボックス 647"/>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9" name="楕円 648"/>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0" name="テキスト ボックス 649"/>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161539</xdr:rowOff>
    </xdr:from>
    <xdr:to>
      <xdr:col>85</xdr:col>
      <xdr:colOff>127000</xdr:colOff>
      <xdr:row>98</xdr:row>
      <xdr:rowOff>38491</xdr:rowOff>
    </xdr:to>
    <xdr:cxnSp macro="">
      <xdr:nvCxnSpPr>
        <xdr:cNvPr id="679" name="直線コネクタ 678"/>
        <xdr:cNvCxnSpPr/>
      </xdr:nvCxnSpPr>
      <xdr:spPr>
        <a:xfrm>
          <a:off x="15481300" y="16792189"/>
          <a:ext cx="838200" cy="4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161539</xdr:rowOff>
    </xdr:from>
    <xdr:to>
      <xdr:col>81</xdr:col>
      <xdr:colOff>50800</xdr:colOff>
      <xdr:row>97</xdr:row>
      <xdr:rowOff>166500</xdr:rowOff>
    </xdr:to>
    <xdr:cxnSp macro="">
      <xdr:nvCxnSpPr>
        <xdr:cNvPr id="682" name="直線コネクタ 681"/>
        <xdr:cNvCxnSpPr/>
      </xdr:nvCxnSpPr>
      <xdr:spPr>
        <a:xfrm flipV="1">
          <a:off x="14592300" y="16792189"/>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3" name="フローチャート: 判断 682"/>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4" name="テキスト ボックス 683"/>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129870</xdr:rowOff>
    </xdr:from>
    <xdr:to>
      <xdr:col>76</xdr:col>
      <xdr:colOff>114300</xdr:colOff>
      <xdr:row>97</xdr:row>
      <xdr:rowOff>166500</xdr:rowOff>
    </xdr:to>
    <xdr:cxnSp macro="">
      <xdr:nvCxnSpPr>
        <xdr:cNvPr id="685" name="直線コネクタ 684"/>
        <xdr:cNvCxnSpPr/>
      </xdr:nvCxnSpPr>
      <xdr:spPr>
        <a:xfrm>
          <a:off x="13703300" y="16760520"/>
          <a:ext cx="889000" cy="3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6" name="フローチャート: 判断 685"/>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87" name="テキスト ボックス 686"/>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129870</xdr:rowOff>
    </xdr:from>
    <xdr:to>
      <xdr:col>71</xdr:col>
      <xdr:colOff>177800</xdr:colOff>
      <xdr:row>98</xdr:row>
      <xdr:rowOff>17276</xdr:rowOff>
    </xdr:to>
    <xdr:cxnSp macro="">
      <xdr:nvCxnSpPr>
        <xdr:cNvPr id="688" name="直線コネクタ 687"/>
        <xdr:cNvCxnSpPr/>
      </xdr:nvCxnSpPr>
      <xdr:spPr>
        <a:xfrm flipV="1">
          <a:off x="12814300" y="16760520"/>
          <a:ext cx="889000" cy="5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9" name="フローチャート: 判断 688"/>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90" name="テキスト ボックス 689"/>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1" name="フローチャート: 判断 690"/>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2" name="テキスト ボックス 691"/>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159141</xdr:rowOff>
    </xdr:from>
    <xdr:to>
      <xdr:col>85</xdr:col>
      <xdr:colOff>177800</xdr:colOff>
      <xdr:row>98</xdr:row>
      <xdr:rowOff>89291</xdr:rowOff>
    </xdr:to>
    <xdr:sp macro="" textlink="">
      <xdr:nvSpPr>
        <xdr:cNvPr id="698" name="楕円 697"/>
        <xdr:cNvSpPr/>
      </xdr:nvSpPr>
      <xdr:spPr>
        <a:xfrm>
          <a:off x="16268700" y="1678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137568</xdr:rowOff>
    </xdr:from>
    <xdr:ext cx="534377" cy="259045"/>
    <xdr:sp macro="" textlink="">
      <xdr:nvSpPr>
        <xdr:cNvPr id="699" name="公債費該当値テキスト"/>
        <xdr:cNvSpPr txBox="1"/>
      </xdr:nvSpPr>
      <xdr:spPr>
        <a:xfrm>
          <a:off x="16370300"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110739</xdr:rowOff>
    </xdr:from>
    <xdr:to>
      <xdr:col>81</xdr:col>
      <xdr:colOff>101600</xdr:colOff>
      <xdr:row>98</xdr:row>
      <xdr:rowOff>40889</xdr:rowOff>
    </xdr:to>
    <xdr:sp macro="" textlink="">
      <xdr:nvSpPr>
        <xdr:cNvPr id="700" name="楕円 699"/>
        <xdr:cNvSpPr/>
      </xdr:nvSpPr>
      <xdr:spPr>
        <a:xfrm>
          <a:off x="15430500" y="1674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32016</xdr:rowOff>
    </xdr:from>
    <xdr:ext cx="534377" cy="259045"/>
    <xdr:sp macro="" textlink="">
      <xdr:nvSpPr>
        <xdr:cNvPr id="701" name="テキスト ボックス 700"/>
        <xdr:cNvSpPr txBox="1"/>
      </xdr:nvSpPr>
      <xdr:spPr>
        <a:xfrm>
          <a:off x="15214111" y="1683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115700</xdr:rowOff>
    </xdr:from>
    <xdr:to>
      <xdr:col>76</xdr:col>
      <xdr:colOff>165100</xdr:colOff>
      <xdr:row>98</xdr:row>
      <xdr:rowOff>45850</xdr:rowOff>
    </xdr:to>
    <xdr:sp macro="" textlink="">
      <xdr:nvSpPr>
        <xdr:cNvPr id="702" name="楕円 701"/>
        <xdr:cNvSpPr/>
      </xdr:nvSpPr>
      <xdr:spPr>
        <a:xfrm>
          <a:off x="14541500" y="1674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36977</xdr:rowOff>
    </xdr:from>
    <xdr:ext cx="534377" cy="259045"/>
    <xdr:sp macro="" textlink="">
      <xdr:nvSpPr>
        <xdr:cNvPr id="703" name="テキスト ボックス 702"/>
        <xdr:cNvSpPr txBox="1"/>
      </xdr:nvSpPr>
      <xdr:spPr>
        <a:xfrm>
          <a:off x="14325111" y="1683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79070</xdr:rowOff>
    </xdr:from>
    <xdr:to>
      <xdr:col>72</xdr:col>
      <xdr:colOff>38100</xdr:colOff>
      <xdr:row>98</xdr:row>
      <xdr:rowOff>9220</xdr:rowOff>
    </xdr:to>
    <xdr:sp macro="" textlink="">
      <xdr:nvSpPr>
        <xdr:cNvPr id="704" name="楕円 703"/>
        <xdr:cNvSpPr/>
      </xdr:nvSpPr>
      <xdr:spPr>
        <a:xfrm>
          <a:off x="13652500" y="167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347</xdr:rowOff>
    </xdr:from>
    <xdr:ext cx="534377" cy="259045"/>
    <xdr:sp macro="" textlink="">
      <xdr:nvSpPr>
        <xdr:cNvPr id="705" name="テキスト ボックス 704"/>
        <xdr:cNvSpPr txBox="1"/>
      </xdr:nvSpPr>
      <xdr:spPr>
        <a:xfrm>
          <a:off x="13436111" y="168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137926</xdr:rowOff>
    </xdr:from>
    <xdr:to>
      <xdr:col>67</xdr:col>
      <xdr:colOff>101600</xdr:colOff>
      <xdr:row>98</xdr:row>
      <xdr:rowOff>68076</xdr:rowOff>
    </xdr:to>
    <xdr:sp macro="" textlink="">
      <xdr:nvSpPr>
        <xdr:cNvPr id="706" name="楕円 705"/>
        <xdr:cNvSpPr/>
      </xdr:nvSpPr>
      <xdr:spPr>
        <a:xfrm>
          <a:off x="12763500" y="1676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59203</xdr:rowOff>
    </xdr:from>
    <xdr:ext cx="534377" cy="259045"/>
    <xdr:sp macro="" textlink="">
      <xdr:nvSpPr>
        <xdr:cNvPr id="707" name="テキスト ボックス 706"/>
        <xdr:cNvSpPr txBox="1"/>
      </xdr:nvSpPr>
      <xdr:spPr>
        <a:xfrm>
          <a:off x="12547111" y="1686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2" name="フローチャート: 判断 741"/>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3" name="テキスト ボックス 742"/>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5" name="フローチャート: 判断 744"/>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46" name="テキスト ボックス 745"/>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48" name="フローチャート: 判断 747"/>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49" name="テキスト ボックス 748"/>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0" name="フローチャート: 判断 749"/>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1" name="テキスト ボックス 750"/>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tx1"/>
              </a:solidFill>
              <a:effectLst/>
              <a:latin typeface="+mn-lt"/>
              <a:ea typeface="+mn-ea"/>
              <a:cs typeface="+mn-cs"/>
            </a:rPr>
            <a:t>総務費は、ふるさと納税関連経費が増加傾向で推移していたが、平成</a:t>
          </a:r>
          <a:r>
            <a:rPr kumimoji="1" lang="en-US" altLang="ja-JP" sz="1100" b="0" i="0" baseline="0">
              <a:solidFill>
                <a:schemeClr val="tx1"/>
              </a:solidFill>
              <a:effectLst/>
              <a:latin typeface="+mn-lt"/>
              <a:ea typeface="+mn-ea"/>
              <a:cs typeface="+mn-cs"/>
            </a:rPr>
            <a:t>30</a:t>
          </a:r>
          <a:r>
            <a:rPr kumimoji="1" lang="ja-JP" altLang="ja-JP" sz="1100" b="0" i="0" baseline="0">
              <a:solidFill>
                <a:schemeClr val="tx1"/>
              </a:solidFill>
              <a:effectLst/>
              <a:latin typeface="+mn-lt"/>
              <a:ea typeface="+mn-ea"/>
              <a:cs typeface="+mn-cs"/>
            </a:rPr>
            <a:t>年度に返礼品の見直しに伴い減少した。今後もコストとのバランスを考慮し適宜見直しを行う。教育費と民生費（特に児童福祉費）が高い傾向にあるが、これは榛東村が子育て環境の整備に重点的に取り組んできたことによる。今後、給食センターや公民館の整備を控えているため、教育費の増加が見込まれるため、事業の取捨選択により、事業費の削減に努めていく。</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・令和元年度</a:t>
          </a:r>
          <a:r>
            <a:rPr kumimoji="1" lang="ja-JP" altLang="ja-JP" sz="1100" b="0" i="0" baseline="0">
              <a:solidFill>
                <a:schemeClr val="dk1"/>
              </a:solidFill>
              <a:effectLst/>
              <a:latin typeface="+mn-lt"/>
              <a:ea typeface="+mn-ea"/>
              <a:cs typeface="+mn-cs"/>
            </a:rPr>
            <a:t>については、扶助費等の増加により、財政調整基金の取崩しを行った</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令和元年度の実質単年度収支が大きく黒字だったため令和２年度は</a:t>
          </a:r>
          <a:r>
            <a:rPr kumimoji="1" lang="ja-JP" altLang="ja-JP" sz="1100">
              <a:solidFill>
                <a:schemeClr val="dk1"/>
              </a:solidFill>
              <a:effectLst/>
              <a:latin typeface="+mn-lt"/>
              <a:ea typeface="+mn-ea"/>
              <a:cs typeface="+mn-cs"/>
            </a:rPr>
            <a:t>実質単年度収支</a:t>
          </a:r>
          <a:r>
            <a:rPr kumimoji="1" lang="ja-JP" altLang="en-US" sz="1100">
              <a:solidFill>
                <a:schemeClr val="dk1"/>
              </a:solidFill>
              <a:effectLst/>
              <a:latin typeface="+mn-lt"/>
              <a:ea typeface="+mn-ea"/>
              <a:cs typeface="+mn-cs"/>
            </a:rPr>
            <a:t>は赤字</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が、実質収支は黒字となっている。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今後も引き続き、慎重な財政運営に努めていく。</a:t>
          </a:r>
          <a:endParaRPr lang="ja-JP" altLang="ja-JP" sz="1400">
            <a:effectLst/>
          </a:endParaRPr>
        </a:p>
        <a:p>
          <a:pPr eaLnBrk="1" fontAlgn="auto" latinLnBrk="0" hangingPunct="1"/>
          <a:endParaRPr lang="ja-JP" altLang="ja-JP" sz="1400">
            <a:solidFill>
              <a:srgbClr val="00B0F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群馬県榛東村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tx1"/>
              </a:solidFill>
              <a:effectLst/>
              <a:latin typeface="+mn-lt"/>
              <a:ea typeface="+mn-ea"/>
              <a:cs typeface="+mn-cs"/>
            </a:rPr>
            <a:t>一般会計の実質収支は黒字である。その他全ての会計においても資金不足が生じていないため、連結赤字比率は該当がない。</a:t>
          </a:r>
          <a:endParaRPr lang="ja-JP" altLang="ja-JP" sz="1400">
            <a:solidFill>
              <a:schemeClr val="tx1"/>
            </a:solidFill>
            <a:effectLst/>
          </a:endParaRPr>
        </a:p>
        <a:p>
          <a:pPr eaLnBrk="1" fontAlgn="auto" latinLnBrk="0" hangingPunct="1"/>
          <a:r>
            <a:rPr kumimoji="1" lang="ja-JP" altLang="ja-JP" sz="1100" b="0" i="0" baseline="0">
              <a:solidFill>
                <a:schemeClr val="tx1"/>
              </a:solidFill>
              <a:effectLst/>
              <a:latin typeface="+mn-lt"/>
              <a:ea typeface="+mn-ea"/>
              <a:cs typeface="+mn-cs"/>
            </a:rPr>
            <a:t>　</a:t>
          </a:r>
          <a:r>
            <a:rPr kumimoji="1" lang="ja-JP" altLang="en-US" sz="1100" b="0" i="0" baseline="0">
              <a:solidFill>
                <a:schemeClr val="tx1"/>
              </a:solidFill>
              <a:effectLst/>
              <a:latin typeface="+mn-lt"/>
              <a:ea typeface="+mn-ea"/>
              <a:cs typeface="+mn-cs"/>
            </a:rPr>
            <a:t>令和２</a:t>
          </a:r>
          <a:r>
            <a:rPr kumimoji="1" lang="ja-JP" altLang="ja-JP" sz="1100" b="0" i="0" baseline="0">
              <a:solidFill>
                <a:schemeClr val="tx1"/>
              </a:solidFill>
              <a:effectLst/>
              <a:latin typeface="+mn-lt"/>
              <a:ea typeface="+mn-ea"/>
              <a:cs typeface="+mn-cs"/>
            </a:rPr>
            <a:t>年度決算における実質収支の黒字額は、一般会計においては扶助費や</a:t>
          </a:r>
          <a:r>
            <a:rPr kumimoji="1" lang="ja-JP" altLang="en-US" sz="1100" b="0" i="0" baseline="0">
              <a:solidFill>
                <a:schemeClr val="tx1"/>
              </a:solidFill>
              <a:effectLst/>
              <a:latin typeface="+mn-lt"/>
              <a:ea typeface="+mn-ea"/>
              <a:cs typeface="+mn-cs"/>
            </a:rPr>
            <a:t>物件費</a:t>
          </a:r>
          <a:r>
            <a:rPr kumimoji="1" lang="ja-JP" altLang="ja-JP" sz="1100" b="0" i="0" baseline="0">
              <a:solidFill>
                <a:schemeClr val="tx1"/>
              </a:solidFill>
              <a:effectLst/>
              <a:latin typeface="+mn-lt"/>
              <a:ea typeface="+mn-ea"/>
              <a:cs typeface="+mn-cs"/>
            </a:rPr>
            <a:t>の増加等により減少し全体で</a:t>
          </a:r>
          <a:r>
            <a:rPr kumimoji="1" lang="ja-JP" altLang="en-US" sz="1100" b="0" i="0" baseline="0">
              <a:solidFill>
                <a:schemeClr val="tx1"/>
              </a:solidFill>
              <a:effectLst/>
              <a:latin typeface="+mn-lt"/>
              <a:ea typeface="+mn-ea"/>
              <a:cs typeface="+mn-cs"/>
            </a:rPr>
            <a:t>も</a:t>
          </a:r>
          <a:r>
            <a:rPr kumimoji="1" lang="ja-JP" altLang="ja-JP" sz="1100" b="0" i="0" baseline="0">
              <a:solidFill>
                <a:schemeClr val="tx1"/>
              </a:solidFill>
              <a:effectLst/>
              <a:latin typeface="+mn-lt"/>
              <a:ea typeface="+mn-ea"/>
              <a:cs typeface="+mn-cs"/>
            </a:rPr>
            <a:t>僅かに減少した。</a:t>
          </a:r>
          <a:endParaRPr lang="ja-JP" altLang="ja-JP">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Q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8232055</v>
      </c>
      <c r="BO4" s="395"/>
      <c r="BP4" s="395"/>
      <c r="BQ4" s="395"/>
      <c r="BR4" s="395"/>
      <c r="BS4" s="395"/>
      <c r="BT4" s="395"/>
      <c r="BU4" s="396"/>
      <c r="BV4" s="394">
        <v>5948385</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5.8</v>
      </c>
      <c r="CU4" s="401"/>
      <c r="CV4" s="401"/>
      <c r="CW4" s="401"/>
      <c r="CX4" s="401"/>
      <c r="CY4" s="401"/>
      <c r="CZ4" s="401"/>
      <c r="DA4" s="402"/>
      <c r="DB4" s="400">
        <v>7.7</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7841481</v>
      </c>
      <c r="BO5" s="432"/>
      <c r="BP5" s="432"/>
      <c r="BQ5" s="432"/>
      <c r="BR5" s="432"/>
      <c r="BS5" s="432"/>
      <c r="BT5" s="432"/>
      <c r="BU5" s="433"/>
      <c r="BV5" s="431">
        <v>5646498</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92.8</v>
      </c>
      <c r="CU5" s="429"/>
      <c r="CV5" s="429"/>
      <c r="CW5" s="429"/>
      <c r="CX5" s="429"/>
      <c r="CY5" s="429"/>
      <c r="CZ5" s="429"/>
      <c r="DA5" s="430"/>
      <c r="DB5" s="428">
        <v>91.8</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390574</v>
      </c>
      <c r="BO6" s="432"/>
      <c r="BP6" s="432"/>
      <c r="BQ6" s="432"/>
      <c r="BR6" s="432"/>
      <c r="BS6" s="432"/>
      <c r="BT6" s="432"/>
      <c r="BU6" s="433"/>
      <c r="BV6" s="431">
        <v>301887</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97.4</v>
      </c>
      <c r="CU6" s="469"/>
      <c r="CV6" s="469"/>
      <c r="CW6" s="469"/>
      <c r="CX6" s="469"/>
      <c r="CY6" s="469"/>
      <c r="CZ6" s="469"/>
      <c r="DA6" s="470"/>
      <c r="DB6" s="468">
        <v>96.3</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94</v>
      </c>
      <c r="AV7" s="464"/>
      <c r="AW7" s="464"/>
      <c r="AX7" s="464"/>
      <c r="AY7" s="465" t="s">
        <v>106</v>
      </c>
      <c r="AZ7" s="466"/>
      <c r="BA7" s="466"/>
      <c r="BB7" s="466"/>
      <c r="BC7" s="466"/>
      <c r="BD7" s="466"/>
      <c r="BE7" s="466"/>
      <c r="BF7" s="466"/>
      <c r="BG7" s="466"/>
      <c r="BH7" s="466"/>
      <c r="BI7" s="466"/>
      <c r="BJ7" s="466"/>
      <c r="BK7" s="466"/>
      <c r="BL7" s="466"/>
      <c r="BM7" s="467"/>
      <c r="BN7" s="431">
        <v>184674</v>
      </c>
      <c r="BO7" s="432"/>
      <c r="BP7" s="432"/>
      <c r="BQ7" s="432"/>
      <c r="BR7" s="432"/>
      <c r="BS7" s="432"/>
      <c r="BT7" s="432"/>
      <c r="BU7" s="433"/>
      <c r="BV7" s="431">
        <v>47360</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3545145</v>
      </c>
      <c r="CU7" s="432"/>
      <c r="CV7" s="432"/>
      <c r="CW7" s="432"/>
      <c r="CX7" s="432"/>
      <c r="CY7" s="432"/>
      <c r="CZ7" s="432"/>
      <c r="DA7" s="433"/>
      <c r="DB7" s="431">
        <v>3309380</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205900</v>
      </c>
      <c r="BO8" s="432"/>
      <c r="BP8" s="432"/>
      <c r="BQ8" s="432"/>
      <c r="BR8" s="432"/>
      <c r="BS8" s="432"/>
      <c r="BT8" s="432"/>
      <c r="BU8" s="433"/>
      <c r="BV8" s="431">
        <v>254527</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0.56000000000000005</v>
      </c>
      <c r="CU8" s="472"/>
      <c r="CV8" s="472"/>
      <c r="CW8" s="472"/>
      <c r="CX8" s="472"/>
      <c r="CY8" s="472"/>
      <c r="CZ8" s="472"/>
      <c r="DA8" s="473"/>
      <c r="DB8" s="471">
        <v>0.56000000000000005</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14216</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109</v>
      </c>
      <c r="AV9" s="464"/>
      <c r="AW9" s="464"/>
      <c r="AX9" s="464"/>
      <c r="AY9" s="465" t="s">
        <v>116</v>
      </c>
      <c r="AZ9" s="466"/>
      <c r="BA9" s="466"/>
      <c r="BB9" s="466"/>
      <c r="BC9" s="466"/>
      <c r="BD9" s="466"/>
      <c r="BE9" s="466"/>
      <c r="BF9" s="466"/>
      <c r="BG9" s="466"/>
      <c r="BH9" s="466"/>
      <c r="BI9" s="466"/>
      <c r="BJ9" s="466"/>
      <c r="BK9" s="466"/>
      <c r="BL9" s="466"/>
      <c r="BM9" s="467"/>
      <c r="BN9" s="431">
        <v>-48627</v>
      </c>
      <c r="BO9" s="432"/>
      <c r="BP9" s="432"/>
      <c r="BQ9" s="432"/>
      <c r="BR9" s="432"/>
      <c r="BS9" s="432"/>
      <c r="BT9" s="432"/>
      <c r="BU9" s="433"/>
      <c r="BV9" s="431">
        <v>105088</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6.7</v>
      </c>
      <c r="CU9" s="429"/>
      <c r="CV9" s="429"/>
      <c r="CW9" s="429"/>
      <c r="CX9" s="429"/>
      <c r="CY9" s="429"/>
      <c r="CZ9" s="429"/>
      <c r="DA9" s="430"/>
      <c r="DB9" s="428">
        <v>9.5</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14329</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102</v>
      </c>
      <c r="AV10" s="464"/>
      <c r="AW10" s="464"/>
      <c r="AX10" s="464"/>
      <c r="AY10" s="465" t="s">
        <v>120</v>
      </c>
      <c r="AZ10" s="466"/>
      <c r="BA10" s="466"/>
      <c r="BB10" s="466"/>
      <c r="BC10" s="466"/>
      <c r="BD10" s="466"/>
      <c r="BE10" s="466"/>
      <c r="BF10" s="466"/>
      <c r="BG10" s="466"/>
      <c r="BH10" s="466"/>
      <c r="BI10" s="466"/>
      <c r="BJ10" s="466"/>
      <c r="BK10" s="466"/>
      <c r="BL10" s="466"/>
      <c r="BM10" s="467"/>
      <c r="BN10" s="431">
        <v>2021</v>
      </c>
      <c r="BO10" s="432"/>
      <c r="BP10" s="432"/>
      <c r="BQ10" s="432"/>
      <c r="BR10" s="432"/>
      <c r="BS10" s="432"/>
      <c r="BT10" s="432"/>
      <c r="BU10" s="433"/>
      <c r="BV10" s="431">
        <v>2068</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75171</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14588</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109</v>
      </c>
      <c r="AV12" s="464"/>
      <c r="AW12" s="464"/>
      <c r="AX12" s="464"/>
      <c r="AY12" s="465" t="s">
        <v>135</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100000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14405</v>
      </c>
      <c r="S13" s="516"/>
      <c r="T13" s="516"/>
      <c r="U13" s="516"/>
      <c r="V13" s="517"/>
      <c r="W13" s="447" t="s">
        <v>139</v>
      </c>
      <c r="X13" s="448"/>
      <c r="Y13" s="448"/>
      <c r="Z13" s="448"/>
      <c r="AA13" s="448"/>
      <c r="AB13" s="438"/>
      <c r="AC13" s="482">
        <v>482</v>
      </c>
      <c r="AD13" s="483"/>
      <c r="AE13" s="483"/>
      <c r="AF13" s="483"/>
      <c r="AG13" s="525"/>
      <c r="AH13" s="482">
        <v>626</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-46606</v>
      </c>
      <c r="BO13" s="432"/>
      <c r="BP13" s="432"/>
      <c r="BQ13" s="432"/>
      <c r="BR13" s="432"/>
      <c r="BS13" s="432"/>
      <c r="BT13" s="432"/>
      <c r="BU13" s="433"/>
      <c r="BV13" s="431">
        <v>82327</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9.3000000000000007</v>
      </c>
      <c r="CU13" s="429"/>
      <c r="CV13" s="429"/>
      <c r="CW13" s="429"/>
      <c r="CX13" s="429"/>
      <c r="CY13" s="429"/>
      <c r="CZ13" s="429"/>
      <c r="DA13" s="430"/>
      <c r="DB13" s="428">
        <v>10</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14676</v>
      </c>
      <c r="S14" s="516"/>
      <c r="T14" s="516"/>
      <c r="U14" s="516"/>
      <c r="V14" s="517"/>
      <c r="W14" s="421"/>
      <c r="X14" s="422"/>
      <c r="Y14" s="422"/>
      <c r="Z14" s="422"/>
      <c r="AA14" s="422"/>
      <c r="AB14" s="411"/>
      <c r="AC14" s="518">
        <v>6.4</v>
      </c>
      <c r="AD14" s="519"/>
      <c r="AE14" s="519"/>
      <c r="AF14" s="519"/>
      <c r="AG14" s="520"/>
      <c r="AH14" s="518">
        <v>8.3000000000000007</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t="s">
        <v>128</v>
      </c>
      <c r="CU14" s="530"/>
      <c r="CV14" s="530"/>
      <c r="CW14" s="530"/>
      <c r="CX14" s="530"/>
      <c r="CY14" s="530"/>
      <c r="CZ14" s="530"/>
      <c r="DA14" s="531"/>
      <c r="DB14" s="529" t="s">
        <v>129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146</v>
      </c>
      <c r="N15" s="523"/>
      <c r="O15" s="523"/>
      <c r="P15" s="523"/>
      <c r="Q15" s="524"/>
      <c r="R15" s="515">
        <v>14489</v>
      </c>
      <c r="S15" s="516"/>
      <c r="T15" s="516"/>
      <c r="U15" s="516"/>
      <c r="V15" s="517"/>
      <c r="W15" s="447" t="s">
        <v>147</v>
      </c>
      <c r="X15" s="448"/>
      <c r="Y15" s="448"/>
      <c r="Z15" s="448"/>
      <c r="AA15" s="448"/>
      <c r="AB15" s="438"/>
      <c r="AC15" s="482">
        <v>2104</v>
      </c>
      <c r="AD15" s="483"/>
      <c r="AE15" s="483"/>
      <c r="AF15" s="483"/>
      <c r="AG15" s="525"/>
      <c r="AH15" s="482">
        <v>2071</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1644510</v>
      </c>
      <c r="BO15" s="395"/>
      <c r="BP15" s="395"/>
      <c r="BQ15" s="395"/>
      <c r="BR15" s="395"/>
      <c r="BS15" s="395"/>
      <c r="BT15" s="395"/>
      <c r="BU15" s="396"/>
      <c r="BV15" s="394">
        <v>1543012</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28</v>
      </c>
      <c r="AD16" s="519"/>
      <c r="AE16" s="519"/>
      <c r="AF16" s="519"/>
      <c r="AG16" s="520"/>
      <c r="AH16" s="518">
        <v>27.6</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2961420</v>
      </c>
      <c r="BO16" s="432"/>
      <c r="BP16" s="432"/>
      <c r="BQ16" s="432"/>
      <c r="BR16" s="432"/>
      <c r="BS16" s="432"/>
      <c r="BT16" s="432"/>
      <c r="BU16" s="433"/>
      <c r="BV16" s="431">
        <v>2751931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4919</v>
      </c>
      <c r="AD17" s="483"/>
      <c r="AE17" s="483"/>
      <c r="AF17" s="483"/>
      <c r="AG17" s="525"/>
      <c r="AH17" s="482">
        <v>4817</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2056001</v>
      </c>
      <c r="BO17" s="432"/>
      <c r="BP17" s="432"/>
      <c r="BQ17" s="432"/>
      <c r="BR17" s="432"/>
      <c r="BS17" s="432"/>
      <c r="BT17" s="432"/>
      <c r="BU17" s="433"/>
      <c r="BV17" s="431">
        <v>1939354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27.92</v>
      </c>
      <c r="M18" s="547"/>
      <c r="N18" s="547"/>
      <c r="O18" s="547"/>
      <c r="P18" s="547"/>
      <c r="Q18" s="547"/>
      <c r="R18" s="548"/>
      <c r="S18" s="548"/>
      <c r="T18" s="548"/>
      <c r="U18" s="548"/>
      <c r="V18" s="549"/>
      <c r="W18" s="449"/>
      <c r="X18" s="450"/>
      <c r="Y18" s="450"/>
      <c r="Z18" s="450"/>
      <c r="AA18" s="450"/>
      <c r="AB18" s="441"/>
      <c r="AC18" s="550">
        <v>65.5</v>
      </c>
      <c r="AD18" s="551"/>
      <c r="AE18" s="551"/>
      <c r="AF18" s="551"/>
      <c r="AG18" s="552"/>
      <c r="AH18" s="550">
        <v>64.099999999999994</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3389370</v>
      </c>
      <c r="BO18" s="432"/>
      <c r="BP18" s="432"/>
      <c r="BQ18" s="432"/>
      <c r="BR18" s="432"/>
      <c r="BS18" s="432"/>
      <c r="BT18" s="432"/>
      <c r="BU18" s="433"/>
      <c r="BV18" s="431">
        <v>3182710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509</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4924537</v>
      </c>
      <c r="BO19" s="432"/>
      <c r="BP19" s="432"/>
      <c r="BQ19" s="432"/>
      <c r="BR19" s="432"/>
      <c r="BS19" s="432"/>
      <c r="BT19" s="432"/>
      <c r="BU19" s="433"/>
      <c r="BV19" s="431">
        <v>4484326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5116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2200192</v>
      </c>
      <c r="BO23" s="432"/>
      <c r="BP23" s="432"/>
      <c r="BQ23" s="432"/>
      <c r="BR23" s="432"/>
      <c r="BS23" s="432"/>
      <c r="BT23" s="432"/>
      <c r="BU23" s="433"/>
      <c r="BV23" s="431">
        <v>2273541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61"/>
      <c r="G24" s="461"/>
      <c r="H24" s="461"/>
      <c r="I24" s="461"/>
      <c r="J24" s="461"/>
      <c r="K24" s="462"/>
      <c r="L24" s="482">
        <v>1</v>
      </c>
      <c r="M24" s="483"/>
      <c r="N24" s="483"/>
      <c r="O24" s="483"/>
      <c r="P24" s="525"/>
      <c r="Q24" s="482">
        <v>7250</v>
      </c>
      <c r="R24" s="483"/>
      <c r="S24" s="483"/>
      <c r="T24" s="483"/>
      <c r="U24" s="483"/>
      <c r="V24" s="525"/>
      <c r="W24" s="584"/>
      <c r="X24" s="572"/>
      <c r="Y24" s="573"/>
      <c r="Z24" s="481" t="s">
        <v>171</v>
      </c>
      <c r="AA24" s="461"/>
      <c r="AB24" s="461"/>
      <c r="AC24" s="461"/>
      <c r="AD24" s="461"/>
      <c r="AE24" s="461"/>
      <c r="AF24" s="461"/>
      <c r="AG24" s="462"/>
      <c r="AH24" s="482">
        <v>80</v>
      </c>
      <c r="AI24" s="483"/>
      <c r="AJ24" s="483"/>
      <c r="AK24" s="483"/>
      <c r="AL24" s="525"/>
      <c r="AM24" s="482">
        <v>230000</v>
      </c>
      <c r="AN24" s="483"/>
      <c r="AO24" s="483"/>
      <c r="AP24" s="483"/>
      <c r="AQ24" s="483"/>
      <c r="AR24" s="525"/>
      <c r="AS24" s="482">
        <v>2875</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992742</v>
      </c>
      <c r="BO24" s="432"/>
      <c r="BP24" s="432"/>
      <c r="BQ24" s="432"/>
      <c r="BR24" s="432"/>
      <c r="BS24" s="432"/>
      <c r="BT24" s="432"/>
      <c r="BU24" s="433"/>
      <c r="BV24" s="431">
        <v>926819</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61"/>
      <c r="G25" s="461"/>
      <c r="H25" s="461"/>
      <c r="I25" s="461"/>
      <c r="J25" s="461"/>
      <c r="K25" s="462"/>
      <c r="L25" s="482">
        <v>1</v>
      </c>
      <c r="M25" s="483"/>
      <c r="N25" s="483"/>
      <c r="O25" s="483"/>
      <c r="P25" s="525"/>
      <c r="Q25" s="482">
        <v>5780</v>
      </c>
      <c r="R25" s="483"/>
      <c r="S25" s="483"/>
      <c r="T25" s="483"/>
      <c r="U25" s="483"/>
      <c r="V25" s="525"/>
      <c r="W25" s="584"/>
      <c r="X25" s="572"/>
      <c r="Y25" s="573"/>
      <c r="Z25" s="481" t="s">
        <v>174</v>
      </c>
      <c r="AA25" s="461"/>
      <c r="AB25" s="461"/>
      <c r="AC25" s="461"/>
      <c r="AD25" s="461"/>
      <c r="AE25" s="461"/>
      <c r="AF25" s="461"/>
      <c r="AG25" s="462"/>
      <c r="AH25" s="482" t="s">
        <v>129</v>
      </c>
      <c r="AI25" s="483"/>
      <c r="AJ25" s="483"/>
      <c r="AK25" s="483"/>
      <c r="AL25" s="525"/>
      <c r="AM25" s="482" t="s">
        <v>129</v>
      </c>
      <c r="AN25" s="483"/>
      <c r="AO25" s="483"/>
      <c r="AP25" s="483"/>
      <c r="AQ25" s="483"/>
      <c r="AR25" s="525"/>
      <c r="AS25" s="482" t="s">
        <v>129</v>
      </c>
      <c r="AT25" s="483"/>
      <c r="AU25" s="483"/>
      <c r="AV25" s="483"/>
      <c r="AW25" s="483"/>
      <c r="AX25" s="484"/>
      <c r="AY25" s="391" t="s">
        <v>175</v>
      </c>
      <c r="AZ25" s="392"/>
      <c r="BA25" s="392"/>
      <c r="BB25" s="392"/>
      <c r="BC25" s="392"/>
      <c r="BD25" s="392"/>
      <c r="BE25" s="392"/>
      <c r="BF25" s="392"/>
      <c r="BG25" s="392"/>
      <c r="BH25" s="392"/>
      <c r="BI25" s="392"/>
      <c r="BJ25" s="392"/>
      <c r="BK25" s="392"/>
      <c r="BL25" s="392"/>
      <c r="BM25" s="393"/>
      <c r="BN25" s="394">
        <v>157653</v>
      </c>
      <c r="BO25" s="395"/>
      <c r="BP25" s="395"/>
      <c r="BQ25" s="395"/>
      <c r="BR25" s="395"/>
      <c r="BS25" s="395"/>
      <c r="BT25" s="395"/>
      <c r="BU25" s="396"/>
      <c r="BV25" s="394">
        <v>216124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176</v>
      </c>
      <c r="F26" s="461"/>
      <c r="G26" s="461"/>
      <c r="H26" s="461"/>
      <c r="I26" s="461"/>
      <c r="J26" s="461"/>
      <c r="K26" s="462"/>
      <c r="L26" s="482">
        <v>1</v>
      </c>
      <c r="M26" s="483"/>
      <c r="N26" s="483"/>
      <c r="O26" s="483"/>
      <c r="P26" s="525"/>
      <c r="Q26" s="482">
        <v>5420</v>
      </c>
      <c r="R26" s="483"/>
      <c r="S26" s="483"/>
      <c r="T26" s="483"/>
      <c r="U26" s="483"/>
      <c r="V26" s="525"/>
      <c r="W26" s="584"/>
      <c r="X26" s="572"/>
      <c r="Y26" s="573"/>
      <c r="Z26" s="481" t="s">
        <v>177</v>
      </c>
      <c r="AA26" s="594"/>
      <c r="AB26" s="594"/>
      <c r="AC26" s="594"/>
      <c r="AD26" s="594"/>
      <c r="AE26" s="594"/>
      <c r="AF26" s="594"/>
      <c r="AG26" s="595"/>
      <c r="AH26" s="482" t="s">
        <v>129</v>
      </c>
      <c r="AI26" s="483"/>
      <c r="AJ26" s="483"/>
      <c r="AK26" s="483"/>
      <c r="AL26" s="525"/>
      <c r="AM26" s="482" t="s">
        <v>129</v>
      </c>
      <c r="AN26" s="483"/>
      <c r="AO26" s="483"/>
      <c r="AP26" s="483"/>
      <c r="AQ26" s="483"/>
      <c r="AR26" s="525"/>
      <c r="AS26" s="482" t="s">
        <v>129</v>
      </c>
      <c r="AT26" s="483"/>
      <c r="AU26" s="483"/>
      <c r="AV26" s="483"/>
      <c r="AW26" s="483"/>
      <c r="AX26" s="484"/>
      <c r="AY26" s="434" t="s">
        <v>178</v>
      </c>
      <c r="AZ26" s="435"/>
      <c r="BA26" s="435"/>
      <c r="BB26" s="435"/>
      <c r="BC26" s="435"/>
      <c r="BD26" s="435"/>
      <c r="BE26" s="435"/>
      <c r="BF26" s="435"/>
      <c r="BG26" s="435"/>
      <c r="BH26" s="435"/>
      <c r="BI26" s="435"/>
      <c r="BJ26" s="435"/>
      <c r="BK26" s="435"/>
      <c r="BL26" s="435"/>
      <c r="BM26" s="436"/>
      <c r="BN26" s="431" t="s">
        <v>137</v>
      </c>
      <c r="BO26" s="432"/>
      <c r="BP26" s="432"/>
      <c r="BQ26" s="432"/>
      <c r="BR26" s="432"/>
      <c r="BS26" s="432"/>
      <c r="BT26" s="432"/>
      <c r="BU26" s="433"/>
      <c r="BV26" s="431" t="s">
        <v>129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3050</v>
      </c>
      <c r="R27" s="483"/>
      <c r="S27" s="483"/>
      <c r="T27" s="483"/>
      <c r="U27" s="483"/>
      <c r="V27" s="525"/>
      <c r="W27" s="584"/>
      <c r="X27" s="572"/>
      <c r="Y27" s="573"/>
      <c r="Z27" s="481" t="s">
        <v>180</v>
      </c>
      <c r="AA27" s="461"/>
      <c r="AB27" s="461"/>
      <c r="AC27" s="461"/>
      <c r="AD27" s="461"/>
      <c r="AE27" s="461"/>
      <c r="AF27" s="461"/>
      <c r="AG27" s="462"/>
      <c r="AH27" s="482">
        <v>9</v>
      </c>
      <c r="AI27" s="483"/>
      <c r="AJ27" s="483"/>
      <c r="AK27" s="483"/>
      <c r="AL27" s="525"/>
      <c r="AM27" s="482">
        <v>26154</v>
      </c>
      <c r="AN27" s="483"/>
      <c r="AO27" s="483"/>
      <c r="AP27" s="483"/>
      <c r="AQ27" s="483"/>
      <c r="AR27" s="525"/>
      <c r="AS27" s="482">
        <v>2906</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t="s">
        <v>129</v>
      </c>
      <c r="BO27" s="608"/>
      <c r="BP27" s="608"/>
      <c r="BQ27" s="608"/>
      <c r="BR27" s="608"/>
      <c r="BS27" s="608"/>
      <c r="BT27" s="608"/>
      <c r="BU27" s="609"/>
      <c r="BV27" s="607" t="s">
        <v>129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2350</v>
      </c>
      <c r="R28" s="483"/>
      <c r="S28" s="483"/>
      <c r="T28" s="483"/>
      <c r="U28" s="483"/>
      <c r="V28" s="525"/>
      <c r="W28" s="584"/>
      <c r="X28" s="572"/>
      <c r="Y28" s="573"/>
      <c r="Z28" s="481" t="s">
        <v>183</v>
      </c>
      <c r="AA28" s="461"/>
      <c r="AB28" s="461"/>
      <c r="AC28" s="461"/>
      <c r="AD28" s="461"/>
      <c r="AE28" s="461"/>
      <c r="AF28" s="461"/>
      <c r="AG28" s="462"/>
      <c r="AH28" s="482" t="s">
        <v>129</v>
      </c>
      <c r="AI28" s="483"/>
      <c r="AJ28" s="483"/>
      <c r="AK28" s="483"/>
      <c r="AL28" s="525"/>
      <c r="AM28" s="482" t="s">
        <v>129</v>
      </c>
      <c r="AN28" s="483"/>
      <c r="AO28" s="483"/>
      <c r="AP28" s="483"/>
      <c r="AQ28" s="483"/>
      <c r="AR28" s="525"/>
      <c r="AS28" s="482" t="s">
        <v>129</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2187637</v>
      </c>
      <c r="BO28" s="395"/>
      <c r="BP28" s="395"/>
      <c r="BQ28" s="395"/>
      <c r="BR28" s="395"/>
      <c r="BS28" s="395"/>
      <c r="BT28" s="395"/>
      <c r="BU28" s="396"/>
      <c r="BV28" s="394">
        <v>2185616</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10</v>
      </c>
      <c r="M29" s="483"/>
      <c r="N29" s="483"/>
      <c r="O29" s="483"/>
      <c r="P29" s="525"/>
      <c r="Q29" s="482">
        <v>2100</v>
      </c>
      <c r="R29" s="483"/>
      <c r="S29" s="483"/>
      <c r="T29" s="483"/>
      <c r="U29" s="483"/>
      <c r="V29" s="525"/>
      <c r="W29" s="585"/>
      <c r="X29" s="586"/>
      <c r="Y29" s="587"/>
      <c r="Z29" s="481" t="s">
        <v>186</v>
      </c>
      <c r="AA29" s="461"/>
      <c r="AB29" s="461"/>
      <c r="AC29" s="461"/>
      <c r="AD29" s="461"/>
      <c r="AE29" s="461"/>
      <c r="AF29" s="461"/>
      <c r="AG29" s="462"/>
      <c r="AH29" s="482">
        <v>89</v>
      </c>
      <c r="AI29" s="483"/>
      <c r="AJ29" s="483"/>
      <c r="AK29" s="483"/>
      <c r="AL29" s="525"/>
      <c r="AM29" s="482">
        <v>256154</v>
      </c>
      <c r="AN29" s="483"/>
      <c r="AO29" s="483"/>
      <c r="AP29" s="483"/>
      <c r="AQ29" s="483"/>
      <c r="AR29" s="525"/>
      <c r="AS29" s="482">
        <v>2878</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304825</v>
      </c>
      <c r="BO29" s="432"/>
      <c r="BP29" s="432"/>
      <c r="BQ29" s="432"/>
      <c r="BR29" s="432"/>
      <c r="BS29" s="432"/>
      <c r="BT29" s="432"/>
      <c r="BU29" s="433"/>
      <c r="BV29" s="431">
        <v>177647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95.8</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2413809</v>
      </c>
      <c r="BO30" s="608"/>
      <c r="BP30" s="608"/>
      <c r="BQ30" s="608"/>
      <c r="BR30" s="608"/>
      <c r="BS30" s="608"/>
      <c r="BT30" s="608"/>
      <c r="BU30" s="609"/>
      <c r="BV30" s="607">
        <v>2419882</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197</v>
      </c>
      <c r="V33" s="455"/>
      <c r="W33" s="420" t="s">
        <v>196</v>
      </c>
      <c r="X33" s="420"/>
      <c r="Y33" s="420"/>
      <c r="Z33" s="420"/>
      <c r="AA33" s="420"/>
      <c r="AB33" s="420"/>
      <c r="AC33" s="420"/>
      <c r="AD33" s="420"/>
      <c r="AE33" s="420"/>
      <c r="AF33" s="420"/>
      <c r="AG33" s="420"/>
      <c r="AH33" s="420"/>
      <c r="AI33" s="420"/>
      <c r="AJ33" s="420"/>
      <c r="AK33" s="420"/>
      <c r="AL33" s="216"/>
      <c r="AM33" s="455" t="s">
        <v>197</v>
      </c>
      <c r="AN33" s="455"/>
      <c r="AO33" s="420" t="s">
        <v>198</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197</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IF('各会計、関係団体の財政状況及び健全化判断比率'!B31="","",'各会計、関係団体の財政状況及び健全化判断比率'!B31)</f>
        <v>上水道事業会計</v>
      </c>
      <c r="AP34" s="621"/>
      <c r="AQ34" s="621"/>
      <c r="AR34" s="621"/>
      <c r="AS34" s="621"/>
      <c r="AT34" s="621"/>
      <c r="AU34" s="621"/>
      <c r="AV34" s="621"/>
      <c r="AW34" s="621"/>
      <c r="AX34" s="621"/>
      <c r="AY34" s="621"/>
      <c r="AZ34" s="621"/>
      <c r="BA34" s="621"/>
      <c r="BB34" s="621"/>
      <c r="BC34" s="621"/>
      <c r="BD34" s="214"/>
      <c r="BE34" s="620">
        <f>IF(BG34="","",MAX(C34:D43,U34:V43,AM34:AN43)+1)</f>
        <v>8</v>
      </c>
      <c r="BF34" s="620"/>
      <c r="BG34" s="621" t="str">
        <f>IF('各会計、関係団体の財政状況及び健全化判断比率'!B32="","",'各会計、関係団体の財政状況及び健全化判断比率'!B32)</f>
        <v>公共下水道事業特別会計</v>
      </c>
      <c r="BH34" s="621"/>
      <c r="BI34" s="621"/>
      <c r="BJ34" s="621"/>
      <c r="BK34" s="621"/>
      <c r="BL34" s="621"/>
      <c r="BM34" s="621"/>
      <c r="BN34" s="621"/>
      <c r="BO34" s="621"/>
      <c r="BP34" s="621"/>
      <c r="BQ34" s="621"/>
      <c r="BR34" s="621"/>
      <c r="BS34" s="621"/>
      <c r="BT34" s="621"/>
      <c r="BU34" s="621"/>
      <c r="BV34" s="214"/>
      <c r="BW34" s="620">
        <f>IF(BY34="","",MAX(C34:D43,U34:V43,AM34:AN43,BE34:BF43)+1)</f>
        <v>11</v>
      </c>
      <c r="BX34" s="620"/>
      <c r="BY34" s="621" t="str">
        <f>IF('各会計、関係団体の財政状況及び健全化判断比率'!B68="","",'各会計、関係団体の財政状況及び健全化判断比率'!B68)</f>
        <v>群馬県市町村総合事務組合</v>
      </c>
      <c r="BZ34" s="621"/>
      <c r="CA34" s="621"/>
      <c r="CB34" s="621"/>
      <c r="CC34" s="621"/>
      <c r="CD34" s="621"/>
      <c r="CE34" s="621"/>
      <c r="CF34" s="621"/>
      <c r="CG34" s="621"/>
      <c r="CH34" s="621"/>
      <c r="CI34" s="621"/>
      <c r="CJ34" s="621"/>
      <c r="CK34" s="621"/>
      <c r="CL34" s="621"/>
      <c r="CM34" s="621"/>
      <c r="CN34" s="214"/>
      <c r="CO34" s="620">
        <f>IF(CQ34="","",MAX(C34:D43,U34:V43,AM34:AN43,BE34:BF43,BW34:BX43)+1)</f>
        <v>16</v>
      </c>
      <c r="CP34" s="620"/>
      <c r="CQ34" s="621" t="str">
        <f>IF('各会計、関係団体の財政状況及び健全化判断比率'!BS7="","",'各会計、関係団体の財政状況及び健全化判断比率'!BS7)</f>
        <v>榛東村土地開発公社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住宅新築資金等貸付特別会計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9</v>
      </c>
      <c r="BF35" s="620"/>
      <c r="BG35" s="621" t="str">
        <f>IF('各会計、関係団体の財政状況及び健全化判断比率'!B33="","",'各会計、関係団体の財政状況及び健全化判断比率'!B33)</f>
        <v>農業集落排水事業特別会計</v>
      </c>
      <c r="BH35" s="621"/>
      <c r="BI35" s="621"/>
      <c r="BJ35" s="621"/>
      <c r="BK35" s="621"/>
      <c r="BL35" s="621"/>
      <c r="BM35" s="621"/>
      <c r="BN35" s="621"/>
      <c r="BO35" s="621"/>
      <c r="BP35" s="621"/>
      <c r="BQ35" s="621"/>
      <c r="BR35" s="621"/>
      <c r="BS35" s="621"/>
      <c r="BT35" s="621"/>
      <c r="BU35" s="621"/>
      <c r="BV35" s="214"/>
      <c r="BW35" s="620">
        <f t="shared" ref="BW35:BW43" si="2">IF(BY35="","",BW34+1)</f>
        <v>12</v>
      </c>
      <c r="BX35" s="620"/>
      <c r="BY35" s="621" t="str">
        <f>IF('各会計、関係団体の財政状況及び健全化判断比率'!B69="","",'各会計、関係団体の財政状況及び健全化判断比率'!B69)</f>
        <v>群馬県市町村会館管理組合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学校給食事業特別会計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10</v>
      </c>
      <c r="BF36" s="620"/>
      <c r="BG36" s="621" t="str">
        <f>IF('各会計、関係団体の財政状況及び健全化判断比率'!B34="","",'各会計、関係団体の財政状況及び健全化判断比率'!B34)</f>
        <v>太陽光発電事業特別会計</v>
      </c>
      <c r="BH36" s="621"/>
      <c r="BI36" s="621"/>
      <c r="BJ36" s="621"/>
      <c r="BK36" s="621"/>
      <c r="BL36" s="621"/>
      <c r="BM36" s="621"/>
      <c r="BN36" s="621"/>
      <c r="BO36" s="621"/>
      <c r="BP36" s="621"/>
      <c r="BQ36" s="621"/>
      <c r="BR36" s="621"/>
      <c r="BS36" s="621"/>
      <c r="BT36" s="621"/>
      <c r="BU36" s="621"/>
      <c r="BV36" s="214"/>
      <c r="BW36" s="620">
        <f t="shared" si="2"/>
        <v>13</v>
      </c>
      <c r="BX36" s="620"/>
      <c r="BY36" s="621" t="str">
        <f>IF('各会計、関係団体の財政状況及び健全化判断比率'!B70="","",'各会計、関係団体の財政状況及び健全化判断比率'!B70)</f>
        <v>渋川地区広域市町村圏振興整備組合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14</v>
      </c>
      <c r="BX37" s="620"/>
      <c r="BY37" s="621" t="str">
        <f>IF('各会計、関係団体の財政状況及び健全化判断比率'!B71="","",'各会計、関係団体の財政状況及び健全化判断比率'!B71)</f>
        <v>群馬県後期高齢者医療広域連合（一般会計）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15</v>
      </c>
      <c r="BX38" s="620"/>
      <c r="BY38" s="621" t="str">
        <f>IF('各会計、関係団体の財政状況及び健全化判断比率'!B72="","",'各会計、関係団体の財政状況及び健全化判断比率'!B72)</f>
        <v>群馬県後期高齢者医療広域連合（事業会計）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x0QaXNEU/lyjtpSn48WFoC+xREsWMDeUnLflOXL3jmBpcGbeye1dToYtfBEjKQhtFVC/MwOi5twAIHLoM5pfqQ==" saltValue="gmiGlM1atKJU9hC2uUfH7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2" t="s">
        <v>573</v>
      </c>
      <c r="D34" s="1212"/>
      <c r="E34" s="1213"/>
      <c r="F34" s="32">
        <v>10.92</v>
      </c>
      <c r="G34" s="33">
        <v>12.77</v>
      </c>
      <c r="H34" s="33">
        <v>13.98</v>
      </c>
      <c r="I34" s="33">
        <v>14.94</v>
      </c>
      <c r="J34" s="34">
        <v>15.95</v>
      </c>
      <c r="K34" s="22"/>
      <c r="L34" s="22"/>
      <c r="M34" s="22"/>
      <c r="N34" s="22"/>
      <c r="O34" s="22"/>
      <c r="P34" s="22"/>
    </row>
    <row r="35" spans="1:16" ht="39" customHeight="1" x14ac:dyDescent="0.15">
      <c r="A35" s="22"/>
      <c r="B35" s="35"/>
      <c r="C35" s="1206" t="s">
        <v>574</v>
      </c>
      <c r="D35" s="1207"/>
      <c r="E35" s="1208"/>
      <c r="F35" s="36">
        <v>6.01</v>
      </c>
      <c r="G35" s="37">
        <v>1.85</v>
      </c>
      <c r="H35" s="37">
        <v>4.54</v>
      </c>
      <c r="I35" s="37">
        <v>7.66</v>
      </c>
      <c r="J35" s="38">
        <v>5.63</v>
      </c>
      <c r="K35" s="22"/>
      <c r="L35" s="22"/>
      <c r="M35" s="22"/>
      <c r="N35" s="22"/>
      <c r="O35" s="22"/>
      <c r="P35" s="22"/>
    </row>
    <row r="36" spans="1:16" ht="39" customHeight="1" x14ac:dyDescent="0.15">
      <c r="A36" s="22"/>
      <c r="B36" s="35"/>
      <c r="C36" s="1206" t="s">
        <v>575</v>
      </c>
      <c r="D36" s="1207"/>
      <c r="E36" s="1208"/>
      <c r="F36" s="36">
        <v>4.99</v>
      </c>
      <c r="G36" s="37">
        <v>5.66</v>
      </c>
      <c r="H36" s="37">
        <v>0.02</v>
      </c>
      <c r="I36" s="37">
        <v>0.98</v>
      </c>
      <c r="J36" s="38">
        <v>0.95</v>
      </c>
      <c r="K36" s="22"/>
      <c r="L36" s="22"/>
      <c r="M36" s="22"/>
      <c r="N36" s="22"/>
      <c r="O36" s="22"/>
      <c r="P36" s="22"/>
    </row>
    <row r="37" spans="1:16" ht="39" customHeight="1" x14ac:dyDescent="0.15">
      <c r="A37" s="22"/>
      <c r="B37" s="35"/>
      <c r="C37" s="1206" t="s">
        <v>576</v>
      </c>
      <c r="D37" s="1207"/>
      <c r="E37" s="1208"/>
      <c r="F37" s="36">
        <v>0.91</v>
      </c>
      <c r="G37" s="37">
        <v>1.27</v>
      </c>
      <c r="H37" s="37">
        <v>0.7</v>
      </c>
      <c r="I37" s="37">
        <v>0.54</v>
      </c>
      <c r="J37" s="38">
        <v>0.78</v>
      </c>
      <c r="K37" s="22"/>
      <c r="L37" s="22"/>
      <c r="M37" s="22"/>
      <c r="N37" s="22"/>
      <c r="O37" s="22"/>
      <c r="P37" s="22"/>
    </row>
    <row r="38" spans="1:16" ht="39" customHeight="1" x14ac:dyDescent="0.15">
      <c r="A38" s="22"/>
      <c r="B38" s="35"/>
      <c r="C38" s="1206" t="s">
        <v>577</v>
      </c>
      <c r="D38" s="1207"/>
      <c r="E38" s="1208"/>
      <c r="F38" s="36">
        <v>0</v>
      </c>
      <c r="G38" s="37">
        <v>0</v>
      </c>
      <c r="H38" s="37">
        <v>0</v>
      </c>
      <c r="I38" s="37">
        <v>0.01</v>
      </c>
      <c r="J38" s="38">
        <v>0.17</v>
      </c>
      <c r="K38" s="22"/>
      <c r="L38" s="22"/>
      <c r="M38" s="22"/>
      <c r="N38" s="22"/>
      <c r="O38" s="22"/>
      <c r="P38" s="22"/>
    </row>
    <row r="39" spans="1:16" ht="39" customHeight="1" x14ac:dyDescent="0.15">
      <c r="A39" s="22"/>
      <c r="B39" s="35"/>
      <c r="C39" s="1206" t="s">
        <v>578</v>
      </c>
      <c r="D39" s="1207"/>
      <c r="E39" s="1208"/>
      <c r="F39" s="36">
        <v>0.04</v>
      </c>
      <c r="G39" s="37">
        <v>0.03</v>
      </c>
      <c r="H39" s="37">
        <v>0.01</v>
      </c>
      <c r="I39" s="37">
        <v>0</v>
      </c>
      <c r="J39" s="38">
        <v>0.08</v>
      </c>
      <c r="K39" s="22"/>
      <c r="L39" s="22"/>
      <c r="M39" s="22"/>
      <c r="N39" s="22"/>
      <c r="O39" s="22"/>
      <c r="P39" s="22"/>
    </row>
    <row r="40" spans="1:16" ht="39" customHeight="1" x14ac:dyDescent="0.15">
      <c r="A40" s="22"/>
      <c r="B40" s="35"/>
      <c r="C40" s="1206" t="s">
        <v>579</v>
      </c>
      <c r="D40" s="1207"/>
      <c r="E40" s="1208"/>
      <c r="F40" s="36">
        <v>0</v>
      </c>
      <c r="G40" s="37">
        <v>0</v>
      </c>
      <c r="H40" s="37">
        <v>0</v>
      </c>
      <c r="I40" s="37">
        <v>0.01</v>
      </c>
      <c r="J40" s="38">
        <v>0</v>
      </c>
      <c r="K40" s="22"/>
      <c r="L40" s="22"/>
      <c r="M40" s="22"/>
      <c r="N40" s="22"/>
      <c r="O40" s="22"/>
      <c r="P40" s="22"/>
    </row>
    <row r="41" spans="1:16" ht="39" customHeight="1" x14ac:dyDescent="0.15">
      <c r="A41" s="22"/>
      <c r="B41" s="35"/>
      <c r="C41" s="1206" t="s">
        <v>580</v>
      </c>
      <c r="D41" s="1207"/>
      <c r="E41" s="1208"/>
      <c r="F41" s="36">
        <v>0</v>
      </c>
      <c r="G41" s="37">
        <v>0</v>
      </c>
      <c r="H41" s="37">
        <v>0</v>
      </c>
      <c r="I41" s="37">
        <v>0</v>
      </c>
      <c r="J41" s="38">
        <v>0</v>
      </c>
      <c r="K41" s="22"/>
      <c r="L41" s="22"/>
      <c r="M41" s="22"/>
      <c r="N41" s="22"/>
      <c r="O41" s="22"/>
      <c r="P41" s="22"/>
    </row>
    <row r="42" spans="1:16" ht="39" customHeight="1" x14ac:dyDescent="0.15">
      <c r="A42" s="22"/>
      <c r="B42" s="39"/>
      <c r="C42" s="1206" t="s">
        <v>581</v>
      </c>
      <c r="D42" s="1207"/>
      <c r="E42" s="1208"/>
      <c r="F42" s="36" t="s">
        <v>523</v>
      </c>
      <c r="G42" s="37" t="s">
        <v>523</v>
      </c>
      <c r="H42" s="37" t="s">
        <v>523</v>
      </c>
      <c r="I42" s="37" t="s">
        <v>582</v>
      </c>
      <c r="J42" s="38" t="s">
        <v>523</v>
      </c>
      <c r="K42" s="22"/>
      <c r="L42" s="22"/>
      <c r="M42" s="22"/>
      <c r="N42" s="22"/>
      <c r="O42" s="22"/>
      <c r="P42" s="22"/>
    </row>
    <row r="43" spans="1:16" ht="39" customHeight="1" thickBot="1" x14ac:dyDescent="0.2">
      <c r="A43" s="22"/>
      <c r="B43" s="40"/>
      <c r="C43" s="1209" t="s">
        <v>583</v>
      </c>
      <c r="D43" s="1210"/>
      <c r="E43" s="1211"/>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jXsOr1vyxThgljeyPgCsnjHCxC3hWpBD/ut2VKKiuMnHWHJRAS0F9Ez3vjjnI1KDkrBghQE1MBM9YziT44wDw==" saltValue="WlhghC7XOqIkPLlst7Uq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abSelected="1" topLeftCell="I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382</v>
      </c>
      <c r="L45" s="60">
        <v>408</v>
      </c>
      <c r="M45" s="60">
        <v>427</v>
      </c>
      <c r="N45" s="60">
        <v>360</v>
      </c>
      <c r="O45" s="61">
        <v>340</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523</v>
      </c>
      <c r="L46" s="64" t="s">
        <v>523</v>
      </c>
      <c r="M46" s="64" t="s">
        <v>523</v>
      </c>
      <c r="N46" s="64" t="s">
        <v>523</v>
      </c>
      <c r="O46" s="65" t="s">
        <v>523</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523</v>
      </c>
      <c r="L47" s="64" t="s">
        <v>523</v>
      </c>
      <c r="M47" s="64" t="s">
        <v>523</v>
      </c>
      <c r="N47" s="64" t="s">
        <v>523</v>
      </c>
      <c r="O47" s="65" t="s">
        <v>523</v>
      </c>
      <c r="P47" s="48"/>
      <c r="Q47" s="48"/>
      <c r="R47" s="48"/>
      <c r="S47" s="48"/>
      <c r="T47" s="48"/>
      <c r="U47" s="48"/>
    </row>
    <row r="48" spans="1:21" ht="30.75" customHeight="1" x14ac:dyDescent="0.15">
      <c r="A48" s="48"/>
      <c r="B48" s="1216"/>
      <c r="C48" s="1217"/>
      <c r="D48" s="62"/>
      <c r="E48" s="1222" t="s">
        <v>15</v>
      </c>
      <c r="F48" s="1222"/>
      <c r="G48" s="1222"/>
      <c r="H48" s="1222"/>
      <c r="I48" s="1222"/>
      <c r="J48" s="1223"/>
      <c r="K48" s="63">
        <v>220</v>
      </c>
      <c r="L48" s="64">
        <v>238</v>
      </c>
      <c r="M48" s="64">
        <v>246</v>
      </c>
      <c r="N48" s="64">
        <v>257</v>
      </c>
      <c r="O48" s="65">
        <v>269</v>
      </c>
      <c r="P48" s="48"/>
      <c r="Q48" s="48"/>
      <c r="R48" s="48"/>
      <c r="S48" s="48"/>
      <c r="T48" s="48"/>
      <c r="U48" s="48"/>
    </row>
    <row r="49" spans="1:21" ht="30.75" customHeight="1" x14ac:dyDescent="0.15">
      <c r="A49" s="48"/>
      <c r="B49" s="1216"/>
      <c r="C49" s="1217"/>
      <c r="D49" s="62"/>
      <c r="E49" s="1222" t="s">
        <v>16</v>
      </c>
      <c r="F49" s="1222"/>
      <c r="G49" s="1222"/>
      <c r="H49" s="1222"/>
      <c r="I49" s="1222"/>
      <c r="J49" s="1223"/>
      <c r="K49" s="63">
        <v>22</v>
      </c>
      <c r="L49" s="64">
        <v>28</v>
      </c>
      <c r="M49" s="64">
        <v>32</v>
      </c>
      <c r="N49" s="64">
        <v>32</v>
      </c>
      <c r="O49" s="65">
        <v>33</v>
      </c>
      <c r="P49" s="48"/>
      <c r="Q49" s="48"/>
      <c r="R49" s="48"/>
      <c r="S49" s="48"/>
      <c r="T49" s="48"/>
      <c r="U49" s="48"/>
    </row>
    <row r="50" spans="1:21" ht="30.75" customHeight="1" x14ac:dyDescent="0.15">
      <c r="A50" s="48"/>
      <c r="B50" s="1216"/>
      <c r="C50" s="1217"/>
      <c r="D50" s="62"/>
      <c r="E50" s="1222" t="s">
        <v>17</v>
      </c>
      <c r="F50" s="1222"/>
      <c r="G50" s="1222"/>
      <c r="H50" s="1222"/>
      <c r="I50" s="1222"/>
      <c r="J50" s="1223"/>
      <c r="K50" s="63">
        <v>8</v>
      </c>
      <c r="L50" s="64">
        <v>8</v>
      </c>
      <c r="M50" s="64">
        <v>8</v>
      </c>
      <c r="N50" s="64">
        <v>8</v>
      </c>
      <c r="O50" s="65">
        <v>8</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523</v>
      </c>
      <c r="L51" s="64" t="s">
        <v>523</v>
      </c>
      <c r="M51" s="64" t="s">
        <v>523</v>
      </c>
      <c r="N51" s="64" t="s">
        <v>523</v>
      </c>
      <c r="O51" s="65" t="s">
        <v>523</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380</v>
      </c>
      <c r="L52" s="64">
        <v>389</v>
      </c>
      <c r="M52" s="64">
        <v>395</v>
      </c>
      <c r="N52" s="64">
        <v>394</v>
      </c>
      <c r="O52" s="65">
        <v>393</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252</v>
      </c>
      <c r="L53" s="69">
        <v>293</v>
      </c>
      <c r="M53" s="69">
        <v>318</v>
      </c>
      <c r="N53" s="69">
        <v>263</v>
      </c>
      <c r="O53" s="70">
        <v>257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ev7Y2K2e9Cijpv9KU3Bf1herjW6Y9wY0AQoyzR/3jjY09DIgAoPAaPteHGQmHZr0fleYJ+csNVWJgyw/Q1gOg==" saltValue="csdakVbFYPlo+4cg3zkP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40" t="s">
        <v>30</v>
      </c>
      <c r="C41" s="1241"/>
      <c r="D41" s="102"/>
      <c r="E41" s="1246" t="s">
        <v>31</v>
      </c>
      <c r="F41" s="1246"/>
      <c r="G41" s="1246"/>
      <c r="H41" s="1247"/>
      <c r="I41" s="103">
        <v>3004</v>
      </c>
      <c r="J41" s="104">
        <v>2723</v>
      </c>
      <c r="K41" s="104">
        <v>2515</v>
      </c>
      <c r="L41" s="104">
        <v>2274</v>
      </c>
      <c r="M41" s="105">
        <v>2200</v>
      </c>
    </row>
    <row r="42" spans="2:13" ht="27.75" customHeight="1" x14ac:dyDescent="0.15">
      <c r="B42" s="1242"/>
      <c r="C42" s="1243"/>
      <c r="D42" s="106"/>
      <c r="E42" s="1248" t="s">
        <v>32</v>
      </c>
      <c r="F42" s="1248"/>
      <c r="G42" s="1248"/>
      <c r="H42" s="1249"/>
      <c r="I42" s="107">
        <v>84</v>
      </c>
      <c r="J42" s="108">
        <v>76</v>
      </c>
      <c r="K42" s="108">
        <v>68</v>
      </c>
      <c r="L42" s="108">
        <v>60</v>
      </c>
      <c r="M42" s="109">
        <v>52</v>
      </c>
    </row>
    <row r="43" spans="2:13" ht="27.75" customHeight="1" x14ac:dyDescent="0.15">
      <c r="B43" s="1242"/>
      <c r="C43" s="1243"/>
      <c r="D43" s="106"/>
      <c r="E43" s="1248" t="s">
        <v>33</v>
      </c>
      <c r="F43" s="1248"/>
      <c r="G43" s="1248"/>
      <c r="H43" s="1249"/>
      <c r="I43" s="107">
        <v>3654</v>
      </c>
      <c r="J43" s="108">
        <v>3636</v>
      </c>
      <c r="K43" s="108">
        <v>3526</v>
      </c>
      <c r="L43" s="108">
        <v>3437</v>
      </c>
      <c r="M43" s="109">
        <v>3349</v>
      </c>
    </row>
    <row r="44" spans="2:13" ht="27.75" customHeight="1" x14ac:dyDescent="0.15">
      <c r="B44" s="1242"/>
      <c r="C44" s="1243"/>
      <c r="D44" s="106"/>
      <c r="E44" s="1248" t="s">
        <v>34</v>
      </c>
      <c r="F44" s="1248"/>
      <c r="G44" s="1248"/>
      <c r="H44" s="1249"/>
      <c r="I44" s="107">
        <v>238</v>
      </c>
      <c r="J44" s="108">
        <v>220</v>
      </c>
      <c r="K44" s="108">
        <v>201</v>
      </c>
      <c r="L44" s="108">
        <v>176</v>
      </c>
      <c r="M44" s="109">
        <v>177</v>
      </c>
    </row>
    <row r="45" spans="2:13" ht="27.75" customHeight="1" x14ac:dyDescent="0.15">
      <c r="B45" s="1242"/>
      <c r="C45" s="1243"/>
      <c r="D45" s="106"/>
      <c r="E45" s="1248" t="s">
        <v>35</v>
      </c>
      <c r="F45" s="1248"/>
      <c r="G45" s="1248"/>
      <c r="H45" s="1249"/>
      <c r="I45" s="107">
        <v>831</v>
      </c>
      <c r="J45" s="108">
        <v>838</v>
      </c>
      <c r="K45" s="108">
        <v>866</v>
      </c>
      <c r="L45" s="108">
        <v>797</v>
      </c>
      <c r="M45" s="109">
        <v>786</v>
      </c>
    </row>
    <row r="46" spans="2:13" ht="27.75" customHeight="1" x14ac:dyDescent="0.15">
      <c r="B46" s="1242"/>
      <c r="C46" s="1243"/>
      <c r="D46" s="110"/>
      <c r="E46" s="1248" t="s">
        <v>36</v>
      </c>
      <c r="F46" s="1248"/>
      <c r="G46" s="1248"/>
      <c r="H46" s="1249"/>
      <c r="I46" s="107" t="s">
        <v>523</v>
      </c>
      <c r="J46" s="108" t="s">
        <v>523</v>
      </c>
      <c r="K46" s="108" t="s">
        <v>523</v>
      </c>
      <c r="L46" s="108" t="s">
        <v>523</v>
      </c>
      <c r="M46" s="109">
        <v>1</v>
      </c>
    </row>
    <row r="47" spans="2:13" ht="27.75" customHeight="1" x14ac:dyDescent="0.15">
      <c r="B47" s="1242"/>
      <c r="C47" s="1243"/>
      <c r="D47" s="111"/>
      <c r="E47" s="1250" t="s">
        <v>37</v>
      </c>
      <c r="F47" s="1251"/>
      <c r="G47" s="1251"/>
      <c r="H47" s="1252"/>
      <c r="I47" s="107" t="s">
        <v>523</v>
      </c>
      <c r="J47" s="108" t="s">
        <v>523</v>
      </c>
      <c r="K47" s="108" t="s">
        <v>523</v>
      </c>
      <c r="L47" s="108" t="s">
        <v>523</v>
      </c>
      <c r="M47" s="109" t="s">
        <v>523</v>
      </c>
    </row>
    <row r="48" spans="2:13" ht="27.75" customHeight="1" x14ac:dyDescent="0.15">
      <c r="B48" s="1242"/>
      <c r="C48" s="1243"/>
      <c r="D48" s="106"/>
      <c r="E48" s="1248" t="s">
        <v>38</v>
      </c>
      <c r="F48" s="1248"/>
      <c r="G48" s="1248"/>
      <c r="H48" s="1249"/>
      <c r="I48" s="107" t="s">
        <v>523</v>
      </c>
      <c r="J48" s="108" t="s">
        <v>523</v>
      </c>
      <c r="K48" s="108" t="s">
        <v>523</v>
      </c>
      <c r="L48" s="108" t="s">
        <v>523</v>
      </c>
      <c r="M48" s="109" t="s">
        <v>523</v>
      </c>
    </row>
    <row r="49" spans="2:13" ht="27.75" customHeight="1" x14ac:dyDescent="0.15">
      <c r="B49" s="1244"/>
      <c r="C49" s="1245"/>
      <c r="D49" s="106"/>
      <c r="E49" s="1248" t="s">
        <v>39</v>
      </c>
      <c r="F49" s="1248"/>
      <c r="G49" s="1248"/>
      <c r="H49" s="1249"/>
      <c r="I49" s="107" t="s">
        <v>523</v>
      </c>
      <c r="J49" s="108" t="s">
        <v>523</v>
      </c>
      <c r="K49" s="108" t="s">
        <v>523</v>
      </c>
      <c r="L49" s="108" t="s">
        <v>523</v>
      </c>
      <c r="M49" s="109" t="s">
        <v>523</v>
      </c>
    </row>
    <row r="50" spans="2:13" ht="27.75" customHeight="1" x14ac:dyDescent="0.15">
      <c r="B50" s="1253" t="s">
        <v>40</v>
      </c>
      <c r="C50" s="1254"/>
      <c r="D50" s="112"/>
      <c r="E50" s="1248" t="s">
        <v>41</v>
      </c>
      <c r="F50" s="1248"/>
      <c r="G50" s="1248"/>
      <c r="H50" s="1249"/>
      <c r="I50" s="107">
        <v>5255</v>
      </c>
      <c r="J50" s="108">
        <v>5314</v>
      </c>
      <c r="K50" s="108">
        <v>5417</v>
      </c>
      <c r="L50" s="108">
        <v>5289</v>
      </c>
      <c r="M50" s="109">
        <v>5412</v>
      </c>
    </row>
    <row r="51" spans="2:13" ht="27.75" customHeight="1" x14ac:dyDescent="0.15">
      <c r="B51" s="1242"/>
      <c r="C51" s="1243"/>
      <c r="D51" s="106"/>
      <c r="E51" s="1248" t="s">
        <v>42</v>
      </c>
      <c r="F51" s="1248"/>
      <c r="G51" s="1248"/>
      <c r="H51" s="1249"/>
      <c r="I51" s="107">
        <v>44</v>
      </c>
      <c r="J51" s="108">
        <v>32</v>
      </c>
      <c r="K51" s="108">
        <v>22</v>
      </c>
      <c r="L51" s="108">
        <v>13</v>
      </c>
      <c r="M51" s="109">
        <v>5</v>
      </c>
    </row>
    <row r="52" spans="2:13" ht="27.75" customHeight="1" x14ac:dyDescent="0.15">
      <c r="B52" s="1244"/>
      <c r="C52" s="1245"/>
      <c r="D52" s="106"/>
      <c r="E52" s="1248" t="s">
        <v>43</v>
      </c>
      <c r="F52" s="1248"/>
      <c r="G52" s="1248"/>
      <c r="H52" s="1249"/>
      <c r="I52" s="107">
        <v>4777</v>
      </c>
      <c r="J52" s="108">
        <v>4677</v>
      </c>
      <c r="K52" s="108">
        <v>4575</v>
      </c>
      <c r="L52" s="108">
        <v>4454</v>
      </c>
      <c r="M52" s="109">
        <v>4397</v>
      </c>
    </row>
    <row r="53" spans="2:13" ht="27.75" customHeight="1" thickBot="1" x14ac:dyDescent="0.2">
      <c r="B53" s="1255" t="s">
        <v>44</v>
      </c>
      <c r="C53" s="1256"/>
      <c r="D53" s="113"/>
      <c r="E53" s="1257" t="s">
        <v>45</v>
      </c>
      <c r="F53" s="1257"/>
      <c r="G53" s="1257"/>
      <c r="H53" s="1258"/>
      <c r="I53" s="114">
        <v>-2266</v>
      </c>
      <c r="J53" s="115">
        <v>-2530</v>
      </c>
      <c r="K53" s="115">
        <v>-2837</v>
      </c>
      <c r="L53" s="115">
        <v>-3012</v>
      </c>
      <c r="M53" s="116">
        <v>-3250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q0K3+vUYI2uVNAlDRb0/QnKzHblPSSmCb2k1SMrMKR4ZQ0v2tS33SggrFJzqPBe3o4f6GuEG+BI0RTJZZcZPA==" saltValue="PNqQBWNR2T2+P6M8n5ry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1" zoomScale="85" zoomScaleNormal="85"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67" t="s">
        <v>48</v>
      </c>
      <c r="D55" s="1267"/>
      <c r="E55" s="1268"/>
      <c r="F55" s="128">
        <v>2284</v>
      </c>
      <c r="G55" s="128">
        <v>2186</v>
      </c>
      <c r="H55" s="129">
        <v>2188</v>
      </c>
    </row>
    <row r="56" spans="2:8" ht="52.5" customHeight="1" x14ac:dyDescent="0.15">
      <c r="B56" s="130"/>
      <c r="C56" s="1269" t="s">
        <v>49</v>
      </c>
      <c r="D56" s="1269"/>
      <c r="E56" s="1270"/>
      <c r="F56" s="131">
        <v>178</v>
      </c>
      <c r="G56" s="131">
        <v>178</v>
      </c>
      <c r="H56" s="132">
        <v>305</v>
      </c>
    </row>
    <row r="57" spans="2:8" ht="53.25" customHeight="1" x14ac:dyDescent="0.15">
      <c r="B57" s="130"/>
      <c r="C57" s="1271" t="s">
        <v>50</v>
      </c>
      <c r="D57" s="1271"/>
      <c r="E57" s="1272"/>
      <c r="F57" s="133">
        <v>2424</v>
      </c>
      <c r="G57" s="133">
        <v>2420</v>
      </c>
      <c r="H57" s="134">
        <v>2414</v>
      </c>
    </row>
    <row r="58" spans="2:8" ht="45.75" customHeight="1" x14ac:dyDescent="0.15">
      <c r="B58" s="135"/>
      <c r="C58" s="1259" t="s">
        <v>599</v>
      </c>
      <c r="D58" s="1260"/>
      <c r="E58" s="1261"/>
      <c r="F58" s="136">
        <v>1331</v>
      </c>
      <c r="G58" s="136">
        <v>1248</v>
      </c>
      <c r="H58" s="137">
        <v>1167</v>
      </c>
    </row>
    <row r="59" spans="2:8" ht="45.75" customHeight="1" x14ac:dyDescent="0.15">
      <c r="B59" s="135"/>
      <c r="C59" s="1259" t="s">
        <v>600</v>
      </c>
      <c r="D59" s="1260"/>
      <c r="E59" s="1261"/>
      <c r="F59" s="136">
        <v>870</v>
      </c>
      <c r="G59" s="136">
        <v>941</v>
      </c>
      <c r="H59" s="137">
        <v>1002</v>
      </c>
    </row>
    <row r="60" spans="2:8" ht="45.75" customHeight="1" x14ac:dyDescent="0.15">
      <c r="B60" s="135"/>
      <c r="C60" s="1259" t="s">
        <v>601</v>
      </c>
      <c r="D60" s="1260"/>
      <c r="E60" s="1261"/>
      <c r="F60" s="136">
        <v>201</v>
      </c>
      <c r="G60" s="136">
        <v>211</v>
      </c>
      <c r="H60" s="137">
        <v>221</v>
      </c>
    </row>
    <row r="61" spans="2:8" ht="45.75" customHeight="1" x14ac:dyDescent="0.15">
      <c r="B61" s="135"/>
      <c r="C61" s="1259" t="s">
        <v>602</v>
      </c>
      <c r="D61" s="1260"/>
      <c r="E61" s="1261"/>
      <c r="F61" s="136">
        <v>12</v>
      </c>
      <c r="G61" s="136">
        <v>9</v>
      </c>
      <c r="H61" s="137">
        <v>9</v>
      </c>
    </row>
    <row r="62" spans="2:8" ht="45.75" customHeight="1" thickBot="1" x14ac:dyDescent="0.2">
      <c r="B62" s="138"/>
      <c r="C62" s="1262" t="s">
        <v>603</v>
      </c>
      <c r="D62" s="1263"/>
      <c r="E62" s="1264"/>
      <c r="F62" s="139">
        <v>10</v>
      </c>
      <c r="G62" s="139">
        <v>10</v>
      </c>
      <c r="H62" s="140">
        <v>10</v>
      </c>
    </row>
    <row r="63" spans="2:8" ht="52.5" customHeight="1" thickBot="1" x14ac:dyDescent="0.2">
      <c r="B63" s="141"/>
      <c r="C63" s="1265" t="s">
        <v>51</v>
      </c>
      <c r="D63" s="1265"/>
      <c r="E63" s="1266"/>
      <c r="F63" s="142">
        <v>4885</v>
      </c>
      <c r="G63" s="142">
        <v>4783</v>
      </c>
      <c r="H63" s="143">
        <v>4906</v>
      </c>
    </row>
    <row r="64" spans="2:8" ht="15" customHeight="1" x14ac:dyDescent="0.15"/>
  </sheetData>
  <sheetProtection algorithmName="SHA-512" hashValue="FriUtEYOULCLnaqEBIY9x4ykxWzNjFrX/Cjo9FTPmwmJD64wY9Z3J3K3cIMBY2QOgWZCUXtZN7d42Zp+c5Cliw==" saltValue="Zsx+R74qxOQfdvXYVFYi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46675</v>
      </c>
      <c r="E3" s="162"/>
      <c r="F3" s="163">
        <v>79466</v>
      </c>
      <c r="G3" s="164"/>
      <c r="H3" s="165"/>
    </row>
    <row r="4" spans="1:8" x14ac:dyDescent="0.15">
      <c r="A4" s="166"/>
      <c r="B4" s="167"/>
      <c r="C4" s="168"/>
      <c r="D4" s="169">
        <v>29919</v>
      </c>
      <c r="E4" s="170"/>
      <c r="F4" s="171">
        <v>44645</v>
      </c>
      <c r="G4" s="172"/>
      <c r="H4" s="173"/>
    </row>
    <row r="5" spans="1:8" x14ac:dyDescent="0.15">
      <c r="A5" s="154" t="s">
        <v>557</v>
      </c>
      <c r="B5" s="159"/>
      <c r="C5" s="160"/>
      <c r="D5" s="161">
        <v>46701</v>
      </c>
      <c r="E5" s="162"/>
      <c r="F5" s="163">
        <v>90072</v>
      </c>
      <c r="G5" s="164"/>
      <c r="H5" s="165"/>
    </row>
    <row r="6" spans="1:8" x14ac:dyDescent="0.15">
      <c r="A6" s="166"/>
      <c r="B6" s="167"/>
      <c r="C6" s="168"/>
      <c r="D6" s="169">
        <v>31189</v>
      </c>
      <c r="E6" s="170"/>
      <c r="F6" s="171">
        <v>46083</v>
      </c>
      <c r="G6" s="172"/>
      <c r="H6" s="173"/>
    </row>
    <row r="7" spans="1:8" x14ac:dyDescent="0.15">
      <c r="A7" s="154" t="s">
        <v>558</v>
      </c>
      <c r="B7" s="159"/>
      <c r="C7" s="160"/>
      <c r="D7" s="161">
        <v>38754</v>
      </c>
      <c r="E7" s="162"/>
      <c r="F7" s="163">
        <v>88328</v>
      </c>
      <c r="G7" s="164"/>
      <c r="H7" s="165"/>
    </row>
    <row r="8" spans="1:8" x14ac:dyDescent="0.15">
      <c r="A8" s="166"/>
      <c r="B8" s="167"/>
      <c r="C8" s="168"/>
      <c r="D8" s="169">
        <v>29244</v>
      </c>
      <c r="E8" s="170"/>
      <c r="F8" s="171">
        <v>49013</v>
      </c>
      <c r="G8" s="172"/>
      <c r="H8" s="173"/>
    </row>
    <row r="9" spans="1:8" x14ac:dyDescent="0.15">
      <c r="A9" s="154" t="s">
        <v>559</v>
      </c>
      <c r="B9" s="159"/>
      <c r="C9" s="160"/>
      <c r="D9" s="161">
        <v>31615</v>
      </c>
      <c r="E9" s="162"/>
      <c r="F9" s="163">
        <v>103390</v>
      </c>
      <c r="G9" s="164"/>
      <c r="H9" s="165"/>
    </row>
    <row r="10" spans="1:8" x14ac:dyDescent="0.15">
      <c r="A10" s="166"/>
      <c r="B10" s="167"/>
      <c r="C10" s="168"/>
      <c r="D10" s="169">
        <v>24467</v>
      </c>
      <c r="E10" s="170"/>
      <c r="F10" s="171">
        <v>51269</v>
      </c>
      <c r="G10" s="172"/>
      <c r="H10" s="173"/>
    </row>
    <row r="11" spans="1:8" x14ac:dyDescent="0.15">
      <c r="A11" s="154" t="s">
        <v>560</v>
      </c>
      <c r="B11" s="159"/>
      <c r="C11" s="160"/>
      <c r="D11" s="161">
        <v>46675</v>
      </c>
      <c r="E11" s="162"/>
      <c r="F11" s="163">
        <v>117234</v>
      </c>
      <c r="G11" s="164"/>
      <c r="H11" s="165"/>
    </row>
    <row r="12" spans="1:8" x14ac:dyDescent="0.15">
      <c r="A12" s="166"/>
      <c r="B12" s="167"/>
      <c r="C12" s="174"/>
      <c r="D12" s="169">
        <v>29182</v>
      </c>
      <c r="E12" s="170"/>
      <c r="F12" s="171">
        <v>59796</v>
      </c>
      <c r="G12" s="172"/>
      <c r="H12" s="173"/>
    </row>
    <row r="13" spans="1:8" x14ac:dyDescent="0.15">
      <c r="A13" s="154"/>
      <c r="B13" s="159"/>
      <c r="C13" s="175"/>
      <c r="D13" s="176">
        <v>42084</v>
      </c>
      <c r="E13" s="177"/>
      <c r="F13" s="178">
        <v>95698</v>
      </c>
      <c r="G13" s="179"/>
      <c r="H13" s="165"/>
    </row>
    <row r="14" spans="1:8" x14ac:dyDescent="0.15">
      <c r="A14" s="166"/>
      <c r="B14" s="167"/>
      <c r="C14" s="168"/>
      <c r="D14" s="169">
        <v>28800</v>
      </c>
      <c r="E14" s="170"/>
      <c r="F14" s="171">
        <v>50161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6.02</v>
      </c>
      <c r="C19" s="180">
        <f>ROUND(VALUE(SUBSTITUTE(実質収支比率等に係る経年分析!G$48,"▲","-")),2)</f>
        <v>1.86</v>
      </c>
      <c r="D19" s="180">
        <f>ROUND(VALUE(SUBSTITUTE(実質収支比率等に係る経年分析!H$48,"▲","-")),2)</f>
        <v>4.55</v>
      </c>
      <c r="E19" s="180">
        <f>ROUND(VALUE(SUBSTITUTE(実質収支比率等に係る経年分析!I$48,"▲","-")),2)</f>
        <v>7.69</v>
      </c>
      <c r="F19" s="180">
        <f>ROUND(VALUE(SUBSTITUTE(実質収支比率等に係る経年分析!J$48,"▲","-")),2)</f>
        <v>5.81</v>
      </c>
    </row>
    <row r="20" spans="1:11" x14ac:dyDescent="0.15">
      <c r="A20" s="180" t="s">
        <v>55</v>
      </c>
      <c r="B20" s="180">
        <f>ROUND(VALUE(SUBSTITUTE(実質収支比率等に係る経年分析!F$47,"▲","-")),2)</f>
        <v>73.45</v>
      </c>
      <c r="C20" s="180">
        <f>ROUND(VALUE(SUBSTITUTE(実質収支比率等に係る経年分析!G$47,"▲","-")),2)</f>
        <v>73.599999999999994</v>
      </c>
      <c r="D20" s="180">
        <f>ROUND(VALUE(SUBSTITUTE(実質収支比率等に係る経年分析!H$47,"▲","-")),2)</f>
        <v>69.569999999999993</v>
      </c>
      <c r="E20" s="180">
        <f>ROUND(VALUE(SUBSTITUTE(実質収支比率等に係る経年分析!I$47,"▲","-")),2)</f>
        <v>66.040000000000006</v>
      </c>
      <c r="F20" s="180">
        <f>ROUND(VALUE(SUBSTITUTE(実質収支比率等に係る経年分析!J$47,"▲","-")),2)</f>
        <v>61.71</v>
      </c>
    </row>
    <row r="21" spans="1:11" x14ac:dyDescent="0.15">
      <c r="A21" s="180" t="s">
        <v>56</v>
      </c>
      <c r="B21" s="180">
        <f>IF(ISNUMBER(VALUE(SUBSTITUTE(実質収支比率等に係る経年分析!F$49,"▲","-"))),ROUND(VALUE(SUBSTITUTE(実質収支比率等に係る経年分析!F$49,"▲","-")),2),NA())</f>
        <v>5.13</v>
      </c>
      <c r="C21" s="180">
        <f>IF(ISNUMBER(VALUE(SUBSTITUTE(実質収支比率等に係る経年分析!G$49,"▲","-"))),ROUND(VALUE(SUBSTITUTE(実質収支比率等に係る経年分析!G$49,"▲","-")),2),NA())</f>
        <v>-1.32</v>
      </c>
      <c r="D21" s="180">
        <f>IF(ISNUMBER(VALUE(SUBSTITUTE(実質収支比率等に係る経年分析!H$49,"▲","-"))),ROUND(VALUE(SUBSTITUTE(実質収支比率等に係る経年分析!H$49,"▲","-")),2),NA())</f>
        <v>-0.28000000000000003</v>
      </c>
      <c r="E21" s="180">
        <f>IF(ISNUMBER(VALUE(SUBSTITUTE(実質収支比率等に係る経年分析!I$49,"▲","-"))),ROUND(VALUE(SUBSTITUTE(実質収支比率等に係る経年分析!I$49,"▲","-")),2),NA())</f>
        <v>2.4900000000000002</v>
      </c>
      <c r="F21" s="180">
        <f>IF(ISNUMBER(VALUE(SUBSTITUTE(実質収支比率等に係る経年分析!J$49,"▲","-"))),ROUND(VALUE(SUBSTITUTE(実質収支比率等に係る経年分析!J$49,"▲","-")),2),NA())</f>
        <v>-1.31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f>IF(ROUND(VALUE(SUBSTITUTE(連結実質赤字比率に係る赤字・黒字の構成分析!I$42,"▲", "-")), 2) &lt; 0, ABS(ROUND(VALUE(SUBSTITUTE(連結実質赤字比率に係る赤字・黒字の構成分析!I$42,"▲", "-")), 2)), NA())</f>
        <v>0.03</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学校給食事業特別会計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太陽光発電事業特別会計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住宅新築資金等貸付特別会計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0.17</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0.78</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5.63</v>
      </c>
    </row>
    <row r="36" spans="1:16" x14ac:dyDescent="0.15">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15.95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380</v>
      </c>
      <c r="E42" s="182"/>
      <c r="F42" s="182"/>
      <c r="G42" s="182">
        <f>'実質公債費比率（分子）の構造'!L$52</f>
        <v>389</v>
      </c>
      <c r="H42" s="182"/>
      <c r="I42" s="182"/>
      <c r="J42" s="182">
        <f>'実質公債費比率（分子）の構造'!M$52</f>
        <v>395</v>
      </c>
      <c r="K42" s="182"/>
      <c r="L42" s="182"/>
      <c r="M42" s="182">
        <f>'実質公債費比率（分子）の構造'!N$52</f>
        <v>394</v>
      </c>
      <c r="N42" s="182"/>
      <c r="O42" s="182"/>
      <c r="P42" s="182">
        <f>'実質公債費比率（分子）の構造'!O$52</f>
        <v>393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v>
      </c>
      <c r="C44" s="182"/>
      <c r="D44" s="182"/>
      <c r="E44" s="182">
        <f>'実質公債費比率（分子）の構造'!L$50</f>
        <v>8</v>
      </c>
      <c r="F44" s="182"/>
      <c r="G44" s="182"/>
      <c r="H44" s="182">
        <f>'実質公債費比率（分子）の構造'!M$50</f>
        <v>8</v>
      </c>
      <c r="I44" s="182"/>
      <c r="J44" s="182"/>
      <c r="K44" s="182">
        <f>'実質公債費比率（分子）の構造'!N$50</f>
        <v>8</v>
      </c>
      <c r="L44" s="182"/>
      <c r="M44" s="182"/>
      <c r="N44" s="182">
        <f>'実質公債費比率（分子）の構造'!O$50</f>
        <v>8</v>
      </c>
      <c r="O44" s="182"/>
      <c r="P44" s="182"/>
    </row>
    <row r="45" spans="1:16" x14ac:dyDescent="0.15">
      <c r="A45" s="182" t="s">
        <v>66</v>
      </c>
      <c r="B45" s="182">
        <f>'実質公債費比率（分子）の構造'!K$49</f>
        <v>22</v>
      </c>
      <c r="C45" s="182"/>
      <c r="D45" s="182"/>
      <c r="E45" s="182">
        <f>'実質公債費比率（分子）の構造'!L$49</f>
        <v>28</v>
      </c>
      <c r="F45" s="182"/>
      <c r="G45" s="182"/>
      <c r="H45" s="182">
        <f>'実質公債費比率（分子）の構造'!M$49</f>
        <v>32</v>
      </c>
      <c r="I45" s="182"/>
      <c r="J45" s="182"/>
      <c r="K45" s="182">
        <f>'実質公債費比率（分子）の構造'!N$49</f>
        <v>32</v>
      </c>
      <c r="L45" s="182"/>
      <c r="M45" s="182"/>
      <c r="N45" s="182">
        <f>'実質公債費比率（分子）の構造'!O$49</f>
        <v>33</v>
      </c>
      <c r="O45" s="182"/>
      <c r="P45" s="182"/>
    </row>
    <row r="46" spans="1:16" x14ac:dyDescent="0.15">
      <c r="A46" s="182" t="s">
        <v>67</v>
      </c>
      <c r="B46" s="182">
        <f>'実質公債費比率（分子）の構造'!K$48</f>
        <v>220</v>
      </c>
      <c r="C46" s="182"/>
      <c r="D46" s="182"/>
      <c r="E46" s="182">
        <f>'実質公債費比率（分子）の構造'!L$48</f>
        <v>238</v>
      </c>
      <c r="F46" s="182"/>
      <c r="G46" s="182"/>
      <c r="H46" s="182">
        <f>'実質公債費比率（分子）の構造'!M$48</f>
        <v>246</v>
      </c>
      <c r="I46" s="182"/>
      <c r="J46" s="182"/>
      <c r="K46" s="182">
        <f>'実質公債費比率（分子）の構造'!N$48</f>
        <v>257</v>
      </c>
      <c r="L46" s="182"/>
      <c r="M46" s="182"/>
      <c r="N46" s="182">
        <f>'実質公債費比率（分子）の構造'!O$48</f>
        <v>269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382</v>
      </c>
      <c r="C49" s="182"/>
      <c r="D49" s="182"/>
      <c r="E49" s="182">
        <f>'実質公債費比率（分子）の構造'!L$45</f>
        <v>408</v>
      </c>
      <c r="F49" s="182"/>
      <c r="G49" s="182"/>
      <c r="H49" s="182">
        <f>'実質公債費比率（分子）の構造'!M$45</f>
        <v>427</v>
      </c>
      <c r="I49" s="182"/>
      <c r="J49" s="182"/>
      <c r="K49" s="182">
        <f>'実質公債費比率（分子）の構造'!N$45</f>
        <v>360</v>
      </c>
      <c r="L49" s="182"/>
      <c r="M49" s="182"/>
      <c r="N49" s="182">
        <f>'実質公債費比率（分子）の構造'!O$45</f>
        <v>340</v>
      </c>
      <c r="O49" s="182"/>
      <c r="P49" s="182"/>
    </row>
    <row r="50" spans="1:16" x14ac:dyDescent="0.15">
      <c r="A50" s="182" t="s">
        <v>71</v>
      </c>
      <c r="B50" s="182" t="e">
        <f>NA()</f>
        <v>#N/A</v>
      </c>
      <c r="C50" s="182">
        <f>IF(ISNUMBER('実質公債費比率（分子）の構造'!K$53),'実質公債費比率（分子）の構造'!K$53,NA())</f>
        <v>252</v>
      </c>
      <c r="D50" s="182" t="e">
        <f>NA()</f>
        <v>#N/A</v>
      </c>
      <c r="E50" s="182" t="e">
        <f>NA()</f>
        <v>#N/A</v>
      </c>
      <c r="F50" s="182">
        <f>IF(ISNUMBER('実質公債費比率（分子）の構造'!L$53),'実質公債費比率（分子）の構造'!L$53,NA())</f>
        <v>293</v>
      </c>
      <c r="G50" s="182" t="e">
        <f>NA()</f>
        <v>#N/A</v>
      </c>
      <c r="H50" s="182" t="e">
        <f>NA()</f>
        <v>#N/A</v>
      </c>
      <c r="I50" s="182">
        <f>IF(ISNUMBER('実質公債費比率（分子）の構造'!M$53),'実質公債費比率（分子）の構造'!M$53,NA())</f>
        <v>318</v>
      </c>
      <c r="J50" s="182" t="e">
        <f>NA()</f>
        <v>#N/A</v>
      </c>
      <c r="K50" s="182" t="e">
        <f>NA()</f>
        <v>#N/A</v>
      </c>
      <c r="L50" s="182">
        <f>IF(ISNUMBER('実質公債費比率（分子）の構造'!N$53),'実質公債費比率（分子）の構造'!N$53,NA())</f>
        <v>263</v>
      </c>
      <c r="M50" s="182" t="e">
        <f>NA()</f>
        <v>#N/A</v>
      </c>
      <c r="N50" s="182" t="e">
        <f>NA()</f>
        <v>#N/A</v>
      </c>
      <c r="O50" s="182">
        <f>IF(ISNUMBER('実質公債費比率（分子）の構造'!O$53),'実質公債費比率（分子）の構造'!O$53,NA())</f>
        <v>257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4777</v>
      </c>
      <c r="E56" s="181"/>
      <c r="F56" s="181"/>
      <c r="G56" s="181">
        <f>'将来負担比率（分子）の構造'!J$52</f>
        <v>4677</v>
      </c>
      <c r="H56" s="181"/>
      <c r="I56" s="181"/>
      <c r="J56" s="181">
        <f>'将来負担比率（分子）の構造'!K$52</f>
        <v>4575</v>
      </c>
      <c r="K56" s="181"/>
      <c r="L56" s="181"/>
      <c r="M56" s="181">
        <f>'将来負担比率（分子）の構造'!L$52</f>
        <v>4454</v>
      </c>
      <c r="N56" s="181"/>
      <c r="O56" s="181"/>
      <c r="P56" s="181">
        <f>'将来負担比率（分子）の構造'!M$52</f>
        <v>4397</v>
      </c>
    </row>
    <row r="57" spans="1:16" x14ac:dyDescent="0.15">
      <c r="A57" s="181" t="s">
        <v>42</v>
      </c>
      <c r="B57" s="181"/>
      <c r="C57" s="181"/>
      <c r="D57" s="181">
        <f>'将来負担比率（分子）の構造'!I$51</f>
        <v>44</v>
      </c>
      <c r="E57" s="181"/>
      <c r="F57" s="181"/>
      <c r="G57" s="181">
        <f>'将来負担比率（分子）の構造'!J$51</f>
        <v>32</v>
      </c>
      <c r="H57" s="181"/>
      <c r="I57" s="181"/>
      <c r="J57" s="181">
        <f>'将来負担比率（分子）の構造'!K$51</f>
        <v>22</v>
      </c>
      <c r="K57" s="181"/>
      <c r="L57" s="181"/>
      <c r="M57" s="181">
        <f>'将来負担比率（分子）の構造'!L$51</f>
        <v>13</v>
      </c>
      <c r="N57" s="181"/>
      <c r="O57" s="181"/>
      <c r="P57" s="181">
        <f>'将来負担比率（分子）の構造'!M$51</f>
        <v>5</v>
      </c>
    </row>
    <row r="58" spans="1:16" x14ac:dyDescent="0.15">
      <c r="A58" s="181" t="s">
        <v>41</v>
      </c>
      <c r="B58" s="181"/>
      <c r="C58" s="181"/>
      <c r="D58" s="181">
        <f>'将来負担比率（分子）の構造'!I$50</f>
        <v>5255</v>
      </c>
      <c r="E58" s="181"/>
      <c r="F58" s="181"/>
      <c r="G58" s="181">
        <f>'将来負担比率（分子）の構造'!J$50</f>
        <v>5314</v>
      </c>
      <c r="H58" s="181"/>
      <c r="I58" s="181"/>
      <c r="J58" s="181">
        <f>'将来負担比率（分子）の構造'!K$50</f>
        <v>5417</v>
      </c>
      <c r="K58" s="181"/>
      <c r="L58" s="181"/>
      <c r="M58" s="181">
        <f>'将来負担比率（分子）の構造'!L$50</f>
        <v>5289</v>
      </c>
      <c r="N58" s="181"/>
      <c r="O58" s="181"/>
      <c r="P58" s="181">
        <f>'将来負担比率（分子）の構造'!M$50</f>
        <v>5412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1</v>
      </c>
      <c r="O61" s="181"/>
      <c r="P61" s="181"/>
    </row>
    <row r="62" spans="1:16" x14ac:dyDescent="0.15">
      <c r="A62" s="181" t="s">
        <v>35</v>
      </c>
      <c r="B62" s="181">
        <f>'将来負担比率（分子）の構造'!I$45</f>
        <v>831</v>
      </c>
      <c r="C62" s="181"/>
      <c r="D62" s="181"/>
      <c r="E62" s="181">
        <f>'将来負担比率（分子）の構造'!J$45</f>
        <v>838</v>
      </c>
      <c r="F62" s="181"/>
      <c r="G62" s="181"/>
      <c r="H62" s="181">
        <f>'将来負担比率（分子）の構造'!K$45</f>
        <v>866</v>
      </c>
      <c r="I62" s="181"/>
      <c r="J62" s="181"/>
      <c r="K62" s="181">
        <f>'将来負担比率（分子）の構造'!L$45</f>
        <v>797</v>
      </c>
      <c r="L62" s="181"/>
      <c r="M62" s="181"/>
      <c r="N62" s="181">
        <f>'将来負担比率（分子）の構造'!M$45</f>
        <v>786</v>
      </c>
      <c r="O62" s="181"/>
      <c r="P62" s="181"/>
    </row>
    <row r="63" spans="1:16" x14ac:dyDescent="0.15">
      <c r="A63" s="181" t="s">
        <v>34</v>
      </c>
      <c r="B63" s="181">
        <f>'将来負担比率（分子）の構造'!I$44</f>
        <v>238</v>
      </c>
      <c r="C63" s="181"/>
      <c r="D63" s="181"/>
      <c r="E63" s="181">
        <f>'将来負担比率（分子）の構造'!J$44</f>
        <v>220</v>
      </c>
      <c r="F63" s="181"/>
      <c r="G63" s="181"/>
      <c r="H63" s="181">
        <f>'将来負担比率（分子）の構造'!K$44</f>
        <v>201</v>
      </c>
      <c r="I63" s="181"/>
      <c r="J63" s="181"/>
      <c r="K63" s="181">
        <f>'将来負担比率（分子）の構造'!L$44</f>
        <v>176</v>
      </c>
      <c r="L63" s="181"/>
      <c r="M63" s="181"/>
      <c r="N63" s="181">
        <f>'将来負担比率（分子）の構造'!M$44</f>
        <v>177</v>
      </c>
      <c r="O63" s="181"/>
      <c r="P63" s="181"/>
    </row>
    <row r="64" spans="1:16" x14ac:dyDescent="0.15">
      <c r="A64" s="181" t="s">
        <v>33</v>
      </c>
      <c r="B64" s="181">
        <f>'将来負担比率（分子）の構造'!I$43</f>
        <v>3654</v>
      </c>
      <c r="C64" s="181"/>
      <c r="D64" s="181"/>
      <c r="E64" s="181">
        <f>'将来負担比率（分子）の構造'!J$43</f>
        <v>3636</v>
      </c>
      <c r="F64" s="181"/>
      <c r="G64" s="181"/>
      <c r="H64" s="181">
        <f>'将来負担比率（分子）の構造'!K$43</f>
        <v>3526</v>
      </c>
      <c r="I64" s="181"/>
      <c r="J64" s="181"/>
      <c r="K64" s="181">
        <f>'将来負担比率（分子）の構造'!L$43</f>
        <v>3437</v>
      </c>
      <c r="L64" s="181"/>
      <c r="M64" s="181"/>
      <c r="N64" s="181">
        <f>'将来負担比率（分子）の構造'!M$43</f>
        <v>3349</v>
      </c>
      <c r="O64" s="181"/>
      <c r="P64" s="181"/>
    </row>
    <row r="65" spans="1:16" x14ac:dyDescent="0.15">
      <c r="A65" s="181" t="s">
        <v>32</v>
      </c>
      <c r="B65" s="181">
        <f>'将来負担比率（分子）の構造'!I$42</f>
        <v>84</v>
      </c>
      <c r="C65" s="181"/>
      <c r="D65" s="181"/>
      <c r="E65" s="181">
        <f>'将来負担比率（分子）の構造'!J$42</f>
        <v>76</v>
      </c>
      <c r="F65" s="181"/>
      <c r="G65" s="181"/>
      <c r="H65" s="181">
        <f>'将来負担比率（分子）の構造'!K$42</f>
        <v>68</v>
      </c>
      <c r="I65" s="181"/>
      <c r="J65" s="181"/>
      <c r="K65" s="181">
        <f>'将来負担比率（分子）の構造'!L$42</f>
        <v>60</v>
      </c>
      <c r="L65" s="181"/>
      <c r="M65" s="181"/>
      <c r="N65" s="181">
        <f>'将来負担比率（分子）の構造'!M$42</f>
        <v>52</v>
      </c>
      <c r="O65" s="181"/>
      <c r="P65" s="181"/>
    </row>
    <row r="66" spans="1:16" x14ac:dyDescent="0.15">
      <c r="A66" s="181" t="s">
        <v>31</v>
      </c>
      <c r="B66" s="181">
        <f>'将来負担比率（分子）の構造'!I$41</f>
        <v>3004</v>
      </c>
      <c r="C66" s="181"/>
      <c r="D66" s="181"/>
      <c r="E66" s="181">
        <f>'将来負担比率（分子）の構造'!J$41</f>
        <v>2723</v>
      </c>
      <c r="F66" s="181"/>
      <c r="G66" s="181"/>
      <c r="H66" s="181">
        <f>'将来負担比率（分子）の構造'!K$41</f>
        <v>2515</v>
      </c>
      <c r="I66" s="181"/>
      <c r="J66" s="181"/>
      <c r="K66" s="181">
        <f>'将来負担比率（分子）の構造'!L$41</f>
        <v>2274</v>
      </c>
      <c r="L66" s="181"/>
      <c r="M66" s="181"/>
      <c r="N66" s="181">
        <f>'将来負担比率（分子）の構造'!M$41</f>
        <v>2200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2284</v>
      </c>
      <c r="C72" s="185">
        <f>基金残高に係る経年分析!G55</f>
        <v>2186</v>
      </c>
      <c r="D72" s="185">
        <f>基金残高に係る経年分析!H55</f>
        <v>2188</v>
      </c>
    </row>
    <row r="73" spans="1:16" x14ac:dyDescent="0.15">
      <c r="A73" s="184" t="s">
        <v>78</v>
      </c>
      <c r="B73" s="185">
        <f>基金残高に係る経年分析!F56</f>
        <v>178</v>
      </c>
      <c r="C73" s="185">
        <f>基金残高に係る経年分析!G56</f>
        <v>178</v>
      </c>
      <c r="D73" s="185">
        <f>基金残高に係る経年分析!H56</f>
        <v>305</v>
      </c>
    </row>
    <row r="74" spans="1:16" x14ac:dyDescent="0.15">
      <c r="A74" s="184" t="s">
        <v>79</v>
      </c>
      <c r="B74" s="185">
        <f>基金残高に係る経年分析!F57</f>
        <v>2424</v>
      </c>
      <c r="C74" s="185">
        <f>基金残高に係る経年分析!G57</f>
        <v>2420</v>
      </c>
      <c r="D74" s="185">
        <f>基金残高に係る経年分析!H57</f>
        <v>2414</v>
      </c>
    </row>
  </sheetData>
  <sheetProtection algorithmName="SHA-512" hashValue="WStze0wCi0iu2gqEJdApUKZwPLIihS7GSf67hP7flAerL/66EO6ybTSdgXWcgMxJUrOpULX7XAG2p3Ao6ZfqVw==" saltValue="VUMNs+SzLUpkWI+6GYEL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1619568</v>
      </c>
      <c r="S5" s="637"/>
      <c r="T5" s="637"/>
      <c r="U5" s="637"/>
      <c r="V5" s="637"/>
      <c r="W5" s="637"/>
      <c r="X5" s="637"/>
      <c r="Y5" s="638"/>
      <c r="Z5" s="639">
        <v>19.7</v>
      </c>
      <c r="AA5" s="639"/>
      <c r="AB5" s="639"/>
      <c r="AC5" s="639"/>
      <c r="AD5" s="640">
        <v>1619568</v>
      </c>
      <c r="AE5" s="640"/>
      <c r="AF5" s="640"/>
      <c r="AG5" s="640"/>
      <c r="AH5" s="640"/>
      <c r="AI5" s="640"/>
      <c r="AJ5" s="640"/>
      <c r="AK5" s="640"/>
      <c r="AL5" s="641">
        <v>46.5</v>
      </c>
      <c r="AM5" s="642"/>
      <c r="AN5" s="642"/>
      <c r="AO5" s="643"/>
      <c r="AP5" s="633" t="s">
        <v>226</v>
      </c>
      <c r="AQ5" s="634"/>
      <c r="AR5" s="634"/>
      <c r="AS5" s="634"/>
      <c r="AT5" s="634"/>
      <c r="AU5" s="634"/>
      <c r="AV5" s="634"/>
      <c r="AW5" s="634"/>
      <c r="AX5" s="634"/>
      <c r="AY5" s="634"/>
      <c r="AZ5" s="634"/>
      <c r="BA5" s="634"/>
      <c r="BB5" s="634"/>
      <c r="BC5" s="634"/>
      <c r="BD5" s="634"/>
      <c r="BE5" s="634"/>
      <c r="BF5" s="635"/>
      <c r="BG5" s="647">
        <v>1619568</v>
      </c>
      <c r="BH5" s="648"/>
      <c r="BI5" s="648"/>
      <c r="BJ5" s="648"/>
      <c r="BK5" s="648"/>
      <c r="BL5" s="648"/>
      <c r="BM5" s="648"/>
      <c r="BN5" s="649"/>
      <c r="BO5" s="650">
        <v>100</v>
      </c>
      <c r="BP5" s="650"/>
      <c r="BQ5" s="650"/>
      <c r="BR5" s="650"/>
      <c r="BS5" s="651" t="s">
        <v>227</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219</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15">
      <c r="B6" s="644" t="s">
        <v>231</v>
      </c>
      <c r="C6" s="645"/>
      <c r="D6" s="645"/>
      <c r="E6" s="645"/>
      <c r="F6" s="645"/>
      <c r="G6" s="645"/>
      <c r="H6" s="645"/>
      <c r="I6" s="645"/>
      <c r="J6" s="645"/>
      <c r="K6" s="645"/>
      <c r="L6" s="645"/>
      <c r="M6" s="645"/>
      <c r="N6" s="645"/>
      <c r="O6" s="645"/>
      <c r="P6" s="645"/>
      <c r="Q6" s="646"/>
      <c r="R6" s="647">
        <v>80487</v>
      </c>
      <c r="S6" s="648"/>
      <c r="T6" s="648"/>
      <c r="U6" s="648"/>
      <c r="V6" s="648"/>
      <c r="W6" s="648"/>
      <c r="X6" s="648"/>
      <c r="Y6" s="649"/>
      <c r="Z6" s="650">
        <v>1</v>
      </c>
      <c r="AA6" s="650"/>
      <c r="AB6" s="650"/>
      <c r="AC6" s="650"/>
      <c r="AD6" s="651">
        <v>80487</v>
      </c>
      <c r="AE6" s="651"/>
      <c r="AF6" s="651"/>
      <c r="AG6" s="651"/>
      <c r="AH6" s="651"/>
      <c r="AI6" s="651"/>
      <c r="AJ6" s="651"/>
      <c r="AK6" s="651"/>
      <c r="AL6" s="652">
        <v>2.2999999999999998</v>
      </c>
      <c r="AM6" s="653"/>
      <c r="AN6" s="653"/>
      <c r="AO6" s="654"/>
      <c r="AP6" s="644" t="s">
        <v>232</v>
      </c>
      <c r="AQ6" s="645"/>
      <c r="AR6" s="645"/>
      <c r="AS6" s="645"/>
      <c r="AT6" s="645"/>
      <c r="AU6" s="645"/>
      <c r="AV6" s="645"/>
      <c r="AW6" s="645"/>
      <c r="AX6" s="645"/>
      <c r="AY6" s="645"/>
      <c r="AZ6" s="645"/>
      <c r="BA6" s="645"/>
      <c r="BB6" s="645"/>
      <c r="BC6" s="645"/>
      <c r="BD6" s="645"/>
      <c r="BE6" s="645"/>
      <c r="BF6" s="646"/>
      <c r="BG6" s="647">
        <v>1619568</v>
      </c>
      <c r="BH6" s="648"/>
      <c r="BI6" s="648"/>
      <c r="BJ6" s="648"/>
      <c r="BK6" s="648"/>
      <c r="BL6" s="648"/>
      <c r="BM6" s="648"/>
      <c r="BN6" s="649"/>
      <c r="BO6" s="650">
        <v>100</v>
      </c>
      <c r="BP6" s="650"/>
      <c r="BQ6" s="650"/>
      <c r="BR6" s="650"/>
      <c r="BS6" s="651" t="s">
        <v>137</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82385</v>
      </c>
      <c r="CS6" s="648"/>
      <c r="CT6" s="648"/>
      <c r="CU6" s="648"/>
      <c r="CV6" s="648"/>
      <c r="CW6" s="648"/>
      <c r="CX6" s="648"/>
      <c r="CY6" s="649"/>
      <c r="CZ6" s="641">
        <v>1.1000000000000001</v>
      </c>
      <c r="DA6" s="642"/>
      <c r="DB6" s="642"/>
      <c r="DC6" s="661"/>
      <c r="DD6" s="656" t="s">
        <v>137</v>
      </c>
      <c r="DE6" s="648"/>
      <c r="DF6" s="648"/>
      <c r="DG6" s="648"/>
      <c r="DH6" s="648"/>
      <c r="DI6" s="648"/>
      <c r="DJ6" s="648"/>
      <c r="DK6" s="648"/>
      <c r="DL6" s="648"/>
      <c r="DM6" s="648"/>
      <c r="DN6" s="648"/>
      <c r="DO6" s="648"/>
      <c r="DP6" s="649"/>
      <c r="DQ6" s="656">
        <v>82385</v>
      </c>
      <c r="DR6" s="648"/>
      <c r="DS6" s="648"/>
      <c r="DT6" s="648"/>
      <c r="DU6" s="648"/>
      <c r="DV6" s="648"/>
      <c r="DW6" s="648"/>
      <c r="DX6" s="648"/>
      <c r="DY6" s="648"/>
      <c r="DZ6" s="648"/>
      <c r="EA6" s="648"/>
      <c r="EB6" s="648"/>
      <c r="EC6" s="657"/>
    </row>
    <row r="7" spans="2:143" ht="11.25" customHeight="1" x14ac:dyDescent="0.15">
      <c r="B7" s="644" t="s">
        <v>234</v>
      </c>
      <c r="C7" s="645"/>
      <c r="D7" s="645"/>
      <c r="E7" s="645"/>
      <c r="F7" s="645"/>
      <c r="G7" s="645"/>
      <c r="H7" s="645"/>
      <c r="I7" s="645"/>
      <c r="J7" s="645"/>
      <c r="K7" s="645"/>
      <c r="L7" s="645"/>
      <c r="M7" s="645"/>
      <c r="N7" s="645"/>
      <c r="O7" s="645"/>
      <c r="P7" s="645"/>
      <c r="Q7" s="646"/>
      <c r="R7" s="647">
        <v>1624</v>
      </c>
      <c r="S7" s="648"/>
      <c r="T7" s="648"/>
      <c r="U7" s="648"/>
      <c r="V7" s="648"/>
      <c r="W7" s="648"/>
      <c r="X7" s="648"/>
      <c r="Y7" s="649"/>
      <c r="Z7" s="650">
        <v>0</v>
      </c>
      <c r="AA7" s="650"/>
      <c r="AB7" s="650"/>
      <c r="AC7" s="650"/>
      <c r="AD7" s="651">
        <v>1624</v>
      </c>
      <c r="AE7" s="651"/>
      <c r="AF7" s="651"/>
      <c r="AG7" s="651"/>
      <c r="AH7" s="651"/>
      <c r="AI7" s="651"/>
      <c r="AJ7" s="651"/>
      <c r="AK7" s="651"/>
      <c r="AL7" s="652">
        <v>0</v>
      </c>
      <c r="AM7" s="653"/>
      <c r="AN7" s="653"/>
      <c r="AO7" s="654"/>
      <c r="AP7" s="644" t="s">
        <v>235</v>
      </c>
      <c r="AQ7" s="645"/>
      <c r="AR7" s="645"/>
      <c r="AS7" s="645"/>
      <c r="AT7" s="645"/>
      <c r="AU7" s="645"/>
      <c r="AV7" s="645"/>
      <c r="AW7" s="645"/>
      <c r="AX7" s="645"/>
      <c r="AY7" s="645"/>
      <c r="AZ7" s="645"/>
      <c r="BA7" s="645"/>
      <c r="BB7" s="645"/>
      <c r="BC7" s="645"/>
      <c r="BD7" s="645"/>
      <c r="BE7" s="645"/>
      <c r="BF7" s="646"/>
      <c r="BG7" s="647">
        <v>777994</v>
      </c>
      <c r="BH7" s="648"/>
      <c r="BI7" s="648"/>
      <c r="BJ7" s="648"/>
      <c r="BK7" s="648"/>
      <c r="BL7" s="648"/>
      <c r="BM7" s="648"/>
      <c r="BN7" s="649"/>
      <c r="BO7" s="650">
        <v>48</v>
      </c>
      <c r="BP7" s="650"/>
      <c r="BQ7" s="650"/>
      <c r="BR7" s="650"/>
      <c r="BS7" s="651" t="s">
        <v>137</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2458068</v>
      </c>
      <c r="CS7" s="648"/>
      <c r="CT7" s="648"/>
      <c r="CU7" s="648"/>
      <c r="CV7" s="648"/>
      <c r="CW7" s="648"/>
      <c r="CX7" s="648"/>
      <c r="CY7" s="649"/>
      <c r="CZ7" s="650">
        <v>31.3</v>
      </c>
      <c r="DA7" s="650"/>
      <c r="DB7" s="650"/>
      <c r="DC7" s="650"/>
      <c r="DD7" s="656">
        <v>20484</v>
      </c>
      <c r="DE7" s="648"/>
      <c r="DF7" s="648"/>
      <c r="DG7" s="648"/>
      <c r="DH7" s="648"/>
      <c r="DI7" s="648"/>
      <c r="DJ7" s="648"/>
      <c r="DK7" s="648"/>
      <c r="DL7" s="648"/>
      <c r="DM7" s="648"/>
      <c r="DN7" s="648"/>
      <c r="DO7" s="648"/>
      <c r="DP7" s="649"/>
      <c r="DQ7" s="656">
        <v>912884</v>
      </c>
      <c r="DR7" s="648"/>
      <c r="DS7" s="648"/>
      <c r="DT7" s="648"/>
      <c r="DU7" s="648"/>
      <c r="DV7" s="648"/>
      <c r="DW7" s="648"/>
      <c r="DX7" s="648"/>
      <c r="DY7" s="648"/>
      <c r="DZ7" s="648"/>
      <c r="EA7" s="648"/>
      <c r="EB7" s="648"/>
      <c r="EC7" s="657"/>
    </row>
    <row r="8" spans="2:143" ht="11.25" customHeight="1" x14ac:dyDescent="0.15">
      <c r="B8" s="644" t="s">
        <v>237</v>
      </c>
      <c r="C8" s="645"/>
      <c r="D8" s="645"/>
      <c r="E8" s="645"/>
      <c r="F8" s="645"/>
      <c r="G8" s="645"/>
      <c r="H8" s="645"/>
      <c r="I8" s="645"/>
      <c r="J8" s="645"/>
      <c r="K8" s="645"/>
      <c r="L8" s="645"/>
      <c r="M8" s="645"/>
      <c r="N8" s="645"/>
      <c r="O8" s="645"/>
      <c r="P8" s="645"/>
      <c r="Q8" s="646"/>
      <c r="R8" s="647">
        <v>7003</v>
      </c>
      <c r="S8" s="648"/>
      <c r="T8" s="648"/>
      <c r="U8" s="648"/>
      <c r="V8" s="648"/>
      <c r="W8" s="648"/>
      <c r="X8" s="648"/>
      <c r="Y8" s="649"/>
      <c r="Z8" s="650">
        <v>0.1</v>
      </c>
      <c r="AA8" s="650"/>
      <c r="AB8" s="650"/>
      <c r="AC8" s="650"/>
      <c r="AD8" s="651">
        <v>7003</v>
      </c>
      <c r="AE8" s="651"/>
      <c r="AF8" s="651"/>
      <c r="AG8" s="651"/>
      <c r="AH8" s="651"/>
      <c r="AI8" s="651"/>
      <c r="AJ8" s="651"/>
      <c r="AK8" s="651"/>
      <c r="AL8" s="652">
        <v>0.2</v>
      </c>
      <c r="AM8" s="653"/>
      <c r="AN8" s="653"/>
      <c r="AO8" s="654"/>
      <c r="AP8" s="644" t="s">
        <v>238</v>
      </c>
      <c r="AQ8" s="645"/>
      <c r="AR8" s="645"/>
      <c r="AS8" s="645"/>
      <c r="AT8" s="645"/>
      <c r="AU8" s="645"/>
      <c r="AV8" s="645"/>
      <c r="AW8" s="645"/>
      <c r="AX8" s="645"/>
      <c r="AY8" s="645"/>
      <c r="AZ8" s="645"/>
      <c r="BA8" s="645"/>
      <c r="BB8" s="645"/>
      <c r="BC8" s="645"/>
      <c r="BD8" s="645"/>
      <c r="BE8" s="645"/>
      <c r="BF8" s="646"/>
      <c r="BG8" s="647">
        <v>26417</v>
      </c>
      <c r="BH8" s="648"/>
      <c r="BI8" s="648"/>
      <c r="BJ8" s="648"/>
      <c r="BK8" s="648"/>
      <c r="BL8" s="648"/>
      <c r="BM8" s="648"/>
      <c r="BN8" s="649"/>
      <c r="BO8" s="650">
        <v>1.6</v>
      </c>
      <c r="BP8" s="650"/>
      <c r="BQ8" s="650"/>
      <c r="BR8" s="650"/>
      <c r="BS8" s="656" t="s">
        <v>137</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2097742</v>
      </c>
      <c r="CS8" s="648"/>
      <c r="CT8" s="648"/>
      <c r="CU8" s="648"/>
      <c r="CV8" s="648"/>
      <c r="CW8" s="648"/>
      <c r="CX8" s="648"/>
      <c r="CY8" s="649"/>
      <c r="CZ8" s="650">
        <v>26.8</v>
      </c>
      <c r="DA8" s="650"/>
      <c r="DB8" s="650"/>
      <c r="DC8" s="650"/>
      <c r="DD8" s="656">
        <v>10283</v>
      </c>
      <c r="DE8" s="648"/>
      <c r="DF8" s="648"/>
      <c r="DG8" s="648"/>
      <c r="DH8" s="648"/>
      <c r="DI8" s="648"/>
      <c r="DJ8" s="648"/>
      <c r="DK8" s="648"/>
      <c r="DL8" s="648"/>
      <c r="DM8" s="648"/>
      <c r="DN8" s="648"/>
      <c r="DO8" s="648"/>
      <c r="DP8" s="649"/>
      <c r="DQ8" s="656">
        <v>1066799</v>
      </c>
      <c r="DR8" s="648"/>
      <c r="DS8" s="648"/>
      <c r="DT8" s="648"/>
      <c r="DU8" s="648"/>
      <c r="DV8" s="648"/>
      <c r="DW8" s="648"/>
      <c r="DX8" s="648"/>
      <c r="DY8" s="648"/>
      <c r="DZ8" s="648"/>
      <c r="EA8" s="648"/>
      <c r="EB8" s="648"/>
      <c r="EC8" s="657"/>
    </row>
    <row r="9" spans="2:143" ht="11.25" customHeight="1" x14ac:dyDescent="0.15">
      <c r="B9" s="644" t="s">
        <v>240</v>
      </c>
      <c r="C9" s="645"/>
      <c r="D9" s="645"/>
      <c r="E9" s="645"/>
      <c r="F9" s="645"/>
      <c r="G9" s="645"/>
      <c r="H9" s="645"/>
      <c r="I9" s="645"/>
      <c r="J9" s="645"/>
      <c r="K9" s="645"/>
      <c r="L9" s="645"/>
      <c r="M9" s="645"/>
      <c r="N9" s="645"/>
      <c r="O9" s="645"/>
      <c r="P9" s="645"/>
      <c r="Q9" s="646"/>
      <c r="R9" s="647">
        <v>8564</v>
      </c>
      <c r="S9" s="648"/>
      <c r="T9" s="648"/>
      <c r="U9" s="648"/>
      <c r="V9" s="648"/>
      <c r="W9" s="648"/>
      <c r="X9" s="648"/>
      <c r="Y9" s="649"/>
      <c r="Z9" s="650">
        <v>0.1</v>
      </c>
      <c r="AA9" s="650"/>
      <c r="AB9" s="650"/>
      <c r="AC9" s="650"/>
      <c r="AD9" s="651">
        <v>8564</v>
      </c>
      <c r="AE9" s="651"/>
      <c r="AF9" s="651"/>
      <c r="AG9" s="651"/>
      <c r="AH9" s="651"/>
      <c r="AI9" s="651"/>
      <c r="AJ9" s="651"/>
      <c r="AK9" s="651"/>
      <c r="AL9" s="652">
        <v>0.2</v>
      </c>
      <c r="AM9" s="653"/>
      <c r="AN9" s="653"/>
      <c r="AO9" s="654"/>
      <c r="AP9" s="644" t="s">
        <v>241</v>
      </c>
      <c r="AQ9" s="645"/>
      <c r="AR9" s="645"/>
      <c r="AS9" s="645"/>
      <c r="AT9" s="645"/>
      <c r="AU9" s="645"/>
      <c r="AV9" s="645"/>
      <c r="AW9" s="645"/>
      <c r="AX9" s="645"/>
      <c r="AY9" s="645"/>
      <c r="AZ9" s="645"/>
      <c r="BA9" s="645"/>
      <c r="BB9" s="645"/>
      <c r="BC9" s="645"/>
      <c r="BD9" s="645"/>
      <c r="BE9" s="645"/>
      <c r="BF9" s="646"/>
      <c r="BG9" s="647">
        <v>688189</v>
      </c>
      <c r="BH9" s="648"/>
      <c r="BI9" s="648"/>
      <c r="BJ9" s="648"/>
      <c r="BK9" s="648"/>
      <c r="BL9" s="648"/>
      <c r="BM9" s="648"/>
      <c r="BN9" s="649"/>
      <c r="BO9" s="650">
        <v>42.5</v>
      </c>
      <c r="BP9" s="650"/>
      <c r="BQ9" s="650"/>
      <c r="BR9" s="650"/>
      <c r="BS9" s="656" t="s">
        <v>137</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344510</v>
      </c>
      <c r="CS9" s="648"/>
      <c r="CT9" s="648"/>
      <c r="CU9" s="648"/>
      <c r="CV9" s="648"/>
      <c r="CW9" s="648"/>
      <c r="CX9" s="648"/>
      <c r="CY9" s="649"/>
      <c r="CZ9" s="650">
        <v>4.4000000000000004</v>
      </c>
      <c r="DA9" s="650"/>
      <c r="DB9" s="650"/>
      <c r="DC9" s="650"/>
      <c r="DD9" s="656">
        <v>5508</v>
      </c>
      <c r="DE9" s="648"/>
      <c r="DF9" s="648"/>
      <c r="DG9" s="648"/>
      <c r="DH9" s="648"/>
      <c r="DI9" s="648"/>
      <c r="DJ9" s="648"/>
      <c r="DK9" s="648"/>
      <c r="DL9" s="648"/>
      <c r="DM9" s="648"/>
      <c r="DN9" s="648"/>
      <c r="DO9" s="648"/>
      <c r="DP9" s="649"/>
      <c r="DQ9" s="656">
        <v>320173</v>
      </c>
      <c r="DR9" s="648"/>
      <c r="DS9" s="648"/>
      <c r="DT9" s="648"/>
      <c r="DU9" s="648"/>
      <c r="DV9" s="648"/>
      <c r="DW9" s="648"/>
      <c r="DX9" s="648"/>
      <c r="DY9" s="648"/>
      <c r="DZ9" s="648"/>
      <c r="EA9" s="648"/>
      <c r="EB9" s="648"/>
      <c r="EC9" s="657"/>
    </row>
    <row r="10" spans="2:143" ht="11.25" customHeight="1" x14ac:dyDescent="0.15">
      <c r="B10" s="644" t="s">
        <v>243</v>
      </c>
      <c r="C10" s="645"/>
      <c r="D10" s="645"/>
      <c r="E10" s="645"/>
      <c r="F10" s="645"/>
      <c r="G10" s="645"/>
      <c r="H10" s="645"/>
      <c r="I10" s="645"/>
      <c r="J10" s="645"/>
      <c r="K10" s="645"/>
      <c r="L10" s="645"/>
      <c r="M10" s="645"/>
      <c r="N10" s="645"/>
      <c r="O10" s="645"/>
      <c r="P10" s="645"/>
      <c r="Q10" s="646"/>
      <c r="R10" s="647" t="s">
        <v>227</v>
      </c>
      <c r="S10" s="648"/>
      <c r="T10" s="648"/>
      <c r="U10" s="648"/>
      <c r="V10" s="648"/>
      <c r="W10" s="648"/>
      <c r="X10" s="648"/>
      <c r="Y10" s="649"/>
      <c r="Z10" s="650" t="s">
        <v>137</v>
      </c>
      <c r="AA10" s="650"/>
      <c r="AB10" s="650"/>
      <c r="AC10" s="650"/>
      <c r="AD10" s="651" t="s">
        <v>137</v>
      </c>
      <c r="AE10" s="651"/>
      <c r="AF10" s="651"/>
      <c r="AG10" s="651"/>
      <c r="AH10" s="651"/>
      <c r="AI10" s="651"/>
      <c r="AJ10" s="651"/>
      <c r="AK10" s="651"/>
      <c r="AL10" s="652" t="s">
        <v>137</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27239</v>
      </c>
      <c r="BH10" s="648"/>
      <c r="BI10" s="648"/>
      <c r="BJ10" s="648"/>
      <c r="BK10" s="648"/>
      <c r="BL10" s="648"/>
      <c r="BM10" s="648"/>
      <c r="BN10" s="649"/>
      <c r="BO10" s="650">
        <v>1.7</v>
      </c>
      <c r="BP10" s="650"/>
      <c r="BQ10" s="650"/>
      <c r="BR10" s="650"/>
      <c r="BS10" s="656" t="s">
        <v>137</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v>5370</v>
      </c>
      <c r="CS10" s="648"/>
      <c r="CT10" s="648"/>
      <c r="CU10" s="648"/>
      <c r="CV10" s="648"/>
      <c r="CW10" s="648"/>
      <c r="CX10" s="648"/>
      <c r="CY10" s="649"/>
      <c r="CZ10" s="650">
        <v>0.1</v>
      </c>
      <c r="DA10" s="650"/>
      <c r="DB10" s="650"/>
      <c r="DC10" s="650"/>
      <c r="DD10" s="656" t="s">
        <v>246</v>
      </c>
      <c r="DE10" s="648"/>
      <c r="DF10" s="648"/>
      <c r="DG10" s="648"/>
      <c r="DH10" s="648"/>
      <c r="DI10" s="648"/>
      <c r="DJ10" s="648"/>
      <c r="DK10" s="648"/>
      <c r="DL10" s="648"/>
      <c r="DM10" s="648"/>
      <c r="DN10" s="648"/>
      <c r="DO10" s="648"/>
      <c r="DP10" s="649"/>
      <c r="DQ10" s="656">
        <v>4570</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300362</v>
      </c>
      <c r="S11" s="648"/>
      <c r="T11" s="648"/>
      <c r="U11" s="648"/>
      <c r="V11" s="648"/>
      <c r="W11" s="648"/>
      <c r="X11" s="648"/>
      <c r="Y11" s="649"/>
      <c r="Z11" s="652">
        <v>3.6</v>
      </c>
      <c r="AA11" s="653"/>
      <c r="AB11" s="653"/>
      <c r="AC11" s="665"/>
      <c r="AD11" s="656">
        <v>300362</v>
      </c>
      <c r="AE11" s="648"/>
      <c r="AF11" s="648"/>
      <c r="AG11" s="648"/>
      <c r="AH11" s="648"/>
      <c r="AI11" s="648"/>
      <c r="AJ11" s="648"/>
      <c r="AK11" s="649"/>
      <c r="AL11" s="652">
        <v>8.6</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36149</v>
      </c>
      <c r="BH11" s="648"/>
      <c r="BI11" s="648"/>
      <c r="BJ11" s="648"/>
      <c r="BK11" s="648"/>
      <c r="BL11" s="648"/>
      <c r="BM11" s="648"/>
      <c r="BN11" s="649"/>
      <c r="BO11" s="650">
        <v>2.2000000000000002</v>
      </c>
      <c r="BP11" s="650"/>
      <c r="BQ11" s="650"/>
      <c r="BR11" s="650"/>
      <c r="BS11" s="656" t="s">
        <v>137</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383463</v>
      </c>
      <c r="CS11" s="648"/>
      <c r="CT11" s="648"/>
      <c r="CU11" s="648"/>
      <c r="CV11" s="648"/>
      <c r="CW11" s="648"/>
      <c r="CX11" s="648"/>
      <c r="CY11" s="649"/>
      <c r="CZ11" s="650">
        <v>4.9000000000000004</v>
      </c>
      <c r="DA11" s="650"/>
      <c r="DB11" s="650"/>
      <c r="DC11" s="650"/>
      <c r="DD11" s="656">
        <v>83844</v>
      </c>
      <c r="DE11" s="648"/>
      <c r="DF11" s="648"/>
      <c r="DG11" s="648"/>
      <c r="DH11" s="648"/>
      <c r="DI11" s="648"/>
      <c r="DJ11" s="648"/>
      <c r="DK11" s="648"/>
      <c r="DL11" s="648"/>
      <c r="DM11" s="648"/>
      <c r="DN11" s="648"/>
      <c r="DO11" s="648"/>
      <c r="DP11" s="649"/>
      <c r="DQ11" s="656">
        <v>245080</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v>10153</v>
      </c>
      <c r="S12" s="648"/>
      <c r="T12" s="648"/>
      <c r="U12" s="648"/>
      <c r="V12" s="648"/>
      <c r="W12" s="648"/>
      <c r="X12" s="648"/>
      <c r="Y12" s="649"/>
      <c r="Z12" s="650">
        <v>0.1</v>
      </c>
      <c r="AA12" s="650"/>
      <c r="AB12" s="650"/>
      <c r="AC12" s="650"/>
      <c r="AD12" s="651">
        <v>10153</v>
      </c>
      <c r="AE12" s="651"/>
      <c r="AF12" s="651"/>
      <c r="AG12" s="651"/>
      <c r="AH12" s="651"/>
      <c r="AI12" s="651"/>
      <c r="AJ12" s="651"/>
      <c r="AK12" s="651"/>
      <c r="AL12" s="652">
        <v>0.3</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702301</v>
      </c>
      <c r="BH12" s="648"/>
      <c r="BI12" s="648"/>
      <c r="BJ12" s="648"/>
      <c r="BK12" s="648"/>
      <c r="BL12" s="648"/>
      <c r="BM12" s="648"/>
      <c r="BN12" s="649"/>
      <c r="BO12" s="650">
        <v>43.4</v>
      </c>
      <c r="BP12" s="650"/>
      <c r="BQ12" s="650"/>
      <c r="BR12" s="650"/>
      <c r="BS12" s="656" t="s">
        <v>137</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99722</v>
      </c>
      <c r="CS12" s="648"/>
      <c r="CT12" s="648"/>
      <c r="CU12" s="648"/>
      <c r="CV12" s="648"/>
      <c r="CW12" s="648"/>
      <c r="CX12" s="648"/>
      <c r="CY12" s="649"/>
      <c r="CZ12" s="650">
        <v>1.3</v>
      </c>
      <c r="DA12" s="650"/>
      <c r="DB12" s="650"/>
      <c r="DC12" s="650"/>
      <c r="DD12" s="656">
        <v>693</v>
      </c>
      <c r="DE12" s="648"/>
      <c r="DF12" s="648"/>
      <c r="DG12" s="648"/>
      <c r="DH12" s="648"/>
      <c r="DI12" s="648"/>
      <c r="DJ12" s="648"/>
      <c r="DK12" s="648"/>
      <c r="DL12" s="648"/>
      <c r="DM12" s="648"/>
      <c r="DN12" s="648"/>
      <c r="DO12" s="648"/>
      <c r="DP12" s="649"/>
      <c r="DQ12" s="656">
        <v>99700</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137</v>
      </c>
      <c r="S13" s="648"/>
      <c r="T13" s="648"/>
      <c r="U13" s="648"/>
      <c r="V13" s="648"/>
      <c r="W13" s="648"/>
      <c r="X13" s="648"/>
      <c r="Y13" s="649"/>
      <c r="Z13" s="650" t="s">
        <v>227</v>
      </c>
      <c r="AA13" s="650"/>
      <c r="AB13" s="650"/>
      <c r="AC13" s="650"/>
      <c r="AD13" s="651" t="s">
        <v>227</v>
      </c>
      <c r="AE13" s="651"/>
      <c r="AF13" s="651"/>
      <c r="AG13" s="651"/>
      <c r="AH13" s="651"/>
      <c r="AI13" s="651"/>
      <c r="AJ13" s="651"/>
      <c r="AK13" s="651"/>
      <c r="AL13" s="652" t="s">
        <v>137</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690916</v>
      </c>
      <c r="BH13" s="648"/>
      <c r="BI13" s="648"/>
      <c r="BJ13" s="648"/>
      <c r="BK13" s="648"/>
      <c r="BL13" s="648"/>
      <c r="BM13" s="648"/>
      <c r="BN13" s="649"/>
      <c r="BO13" s="650">
        <v>42.7</v>
      </c>
      <c r="BP13" s="650"/>
      <c r="BQ13" s="650"/>
      <c r="BR13" s="650"/>
      <c r="BS13" s="656" t="s">
        <v>227</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535531</v>
      </c>
      <c r="CS13" s="648"/>
      <c r="CT13" s="648"/>
      <c r="CU13" s="648"/>
      <c r="CV13" s="648"/>
      <c r="CW13" s="648"/>
      <c r="CX13" s="648"/>
      <c r="CY13" s="649"/>
      <c r="CZ13" s="650">
        <v>6.8</v>
      </c>
      <c r="DA13" s="650"/>
      <c r="DB13" s="650"/>
      <c r="DC13" s="650"/>
      <c r="DD13" s="656">
        <v>288327</v>
      </c>
      <c r="DE13" s="648"/>
      <c r="DF13" s="648"/>
      <c r="DG13" s="648"/>
      <c r="DH13" s="648"/>
      <c r="DI13" s="648"/>
      <c r="DJ13" s="648"/>
      <c r="DK13" s="648"/>
      <c r="DL13" s="648"/>
      <c r="DM13" s="648"/>
      <c r="DN13" s="648"/>
      <c r="DO13" s="648"/>
      <c r="DP13" s="649"/>
      <c r="DQ13" s="656">
        <v>452407</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t="s">
        <v>227</v>
      </c>
      <c r="S14" s="648"/>
      <c r="T14" s="648"/>
      <c r="U14" s="648"/>
      <c r="V14" s="648"/>
      <c r="W14" s="648"/>
      <c r="X14" s="648"/>
      <c r="Y14" s="649"/>
      <c r="Z14" s="650" t="s">
        <v>227</v>
      </c>
      <c r="AA14" s="650"/>
      <c r="AB14" s="650"/>
      <c r="AC14" s="650"/>
      <c r="AD14" s="651" t="s">
        <v>137</v>
      </c>
      <c r="AE14" s="651"/>
      <c r="AF14" s="651"/>
      <c r="AG14" s="651"/>
      <c r="AH14" s="651"/>
      <c r="AI14" s="651"/>
      <c r="AJ14" s="651"/>
      <c r="AK14" s="651"/>
      <c r="AL14" s="652" t="s">
        <v>227</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56162</v>
      </c>
      <c r="BH14" s="648"/>
      <c r="BI14" s="648"/>
      <c r="BJ14" s="648"/>
      <c r="BK14" s="648"/>
      <c r="BL14" s="648"/>
      <c r="BM14" s="648"/>
      <c r="BN14" s="649"/>
      <c r="BO14" s="650">
        <v>3.5</v>
      </c>
      <c r="BP14" s="650"/>
      <c r="BQ14" s="650"/>
      <c r="BR14" s="650"/>
      <c r="BS14" s="656" t="s">
        <v>227</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267194</v>
      </c>
      <c r="CS14" s="648"/>
      <c r="CT14" s="648"/>
      <c r="CU14" s="648"/>
      <c r="CV14" s="648"/>
      <c r="CW14" s="648"/>
      <c r="CX14" s="648"/>
      <c r="CY14" s="649"/>
      <c r="CZ14" s="650">
        <v>3.4</v>
      </c>
      <c r="DA14" s="650"/>
      <c r="DB14" s="650"/>
      <c r="DC14" s="650"/>
      <c r="DD14" s="656">
        <v>2510</v>
      </c>
      <c r="DE14" s="648"/>
      <c r="DF14" s="648"/>
      <c r="DG14" s="648"/>
      <c r="DH14" s="648"/>
      <c r="DI14" s="648"/>
      <c r="DJ14" s="648"/>
      <c r="DK14" s="648"/>
      <c r="DL14" s="648"/>
      <c r="DM14" s="648"/>
      <c r="DN14" s="648"/>
      <c r="DO14" s="648"/>
      <c r="DP14" s="649"/>
      <c r="DQ14" s="656">
        <v>265819</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227</v>
      </c>
      <c r="S15" s="648"/>
      <c r="T15" s="648"/>
      <c r="U15" s="648"/>
      <c r="V15" s="648"/>
      <c r="W15" s="648"/>
      <c r="X15" s="648"/>
      <c r="Y15" s="649"/>
      <c r="Z15" s="650" t="s">
        <v>227</v>
      </c>
      <c r="AA15" s="650"/>
      <c r="AB15" s="650"/>
      <c r="AC15" s="650"/>
      <c r="AD15" s="651" t="s">
        <v>227</v>
      </c>
      <c r="AE15" s="651"/>
      <c r="AF15" s="651"/>
      <c r="AG15" s="651"/>
      <c r="AH15" s="651"/>
      <c r="AI15" s="651"/>
      <c r="AJ15" s="651"/>
      <c r="AK15" s="651"/>
      <c r="AL15" s="652" t="s">
        <v>137</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83111</v>
      </c>
      <c r="BH15" s="648"/>
      <c r="BI15" s="648"/>
      <c r="BJ15" s="648"/>
      <c r="BK15" s="648"/>
      <c r="BL15" s="648"/>
      <c r="BM15" s="648"/>
      <c r="BN15" s="649"/>
      <c r="BO15" s="650">
        <v>5.0999999999999996</v>
      </c>
      <c r="BP15" s="650"/>
      <c r="BQ15" s="650"/>
      <c r="BR15" s="650"/>
      <c r="BS15" s="656" t="s">
        <v>227</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1227855</v>
      </c>
      <c r="CS15" s="648"/>
      <c r="CT15" s="648"/>
      <c r="CU15" s="648"/>
      <c r="CV15" s="648"/>
      <c r="CW15" s="648"/>
      <c r="CX15" s="648"/>
      <c r="CY15" s="649"/>
      <c r="CZ15" s="650">
        <v>15.7</v>
      </c>
      <c r="DA15" s="650"/>
      <c r="DB15" s="650"/>
      <c r="DC15" s="650"/>
      <c r="DD15" s="656">
        <v>269251</v>
      </c>
      <c r="DE15" s="648"/>
      <c r="DF15" s="648"/>
      <c r="DG15" s="648"/>
      <c r="DH15" s="648"/>
      <c r="DI15" s="648"/>
      <c r="DJ15" s="648"/>
      <c r="DK15" s="648"/>
      <c r="DL15" s="648"/>
      <c r="DM15" s="648"/>
      <c r="DN15" s="648"/>
      <c r="DO15" s="648"/>
      <c r="DP15" s="649"/>
      <c r="DQ15" s="656">
        <v>919255</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7504</v>
      </c>
      <c r="S16" s="648"/>
      <c r="T16" s="648"/>
      <c r="U16" s="648"/>
      <c r="V16" s="648"/>
      <c r="W16" s="648"/>
      <c r="X16" s="648"/>
      <c r="Y16" s="649"/>
      <c r="Z16" s="650">
        <v>0.1</v>
      </c>
      <c r="AA16" s="650"/>
      <c r="AB16" s="650"/>
      <c r="AC16" s="650"/>
      <c r="AD16" s="651">
        <v>7504</v>
      </c>
      <c r="AE16" s="651"/>
      <c r="AF16" s="651"/>
      <c r="AG16" s="651"/>
      <c r="AH16" s="651"/>
      <c r="AI16" s="651"/>
      <c r="AJ16" s="651"/>
      <c r="AK16" s="651"/>
      <c r="AL16" s="652">
        <v>0.2</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137</v>
      </c>
      <c r="BH16" s="648"/>
      <c r="BI16" s="648"/>
      <c r="BJ16" s="648"/>
      <c r="BK16" s="648"/>
      <c r="BL16" s="648"/>
      <c r="BM16" s="648"/>
      <c r="BN16" s="649"/>
      <c r="BO16" s="650" t="s">
        <v>137</v>
      </c>
      <c r="BP16" s="650"/>
      <c r="BQ16" s="650"/>
      <c r="BR16" s="650"/>
      <c r="BS16" s="656" t="s">
        <v>137</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t="s">
        <v>227</v>
      </c>
      <c r="CS16" s="648"/>
      <c r="CT16" s="648"/>
      <c r="CU16" s="648"/>
      <c r="CV16" s="648"/>
      <c r="CW16" s="648"/>
      <c r="CX16" s="648"/>
      <c r="CY16" s="649"/>
      <c r="CZ16" s="650" t="s">
        <v>227</v>
      </c>
      <c r="DA16" s="650"/>
      <c r="DB16" s="650"/>
      <c r="DC16" s="650"/>
      <c r="DD16" s="656" t="s">
        <v>227</v>
      </c>
      <c r="DE16" s="648"/>
      <c r="DF16" s="648"/>
      <c r="DG16" s="648"/>
      <c r="DH16" s="648"/>
      <c r="DI16" s="648"/>
      <c r="DJ16" s="648"/>
      <c r="DK16" s="648"/>
      <c r="DL16" s="648"/>
      <c r="DM16" s="648"/>
      <c r="DN16" s="648"/>
      <c r="DO16" s="648"/>
      <c r="DP16" s="649"/>
      <c r="DQ16" s="656" t="s">
        <v>137</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4042</v>
      </c>
      <c r="S17" s="648"/>
      <c r="T17" s="648"/>
      <c r="U17" s="648"/>
      <c r="V17" s="648"/>
      <c r="W17" s="648"/>
      <c r="X17" s="648"/>
      <c r="Y17" s="649"/>
      <c r="Z17" s="650">
        <v>0</v>
      </c>
      <c r="AA17" s="650"/>
      <c r="AB17" s="650"/>
      <c r="AC17" s="650"/>
      <c r="AD17" s="651">
        <v>4042</v>
      </c>
      <c r="AE17" s="651"/>
      <c r="AF17" s="651"/>
      <c r="AG17" s="651"/>
      <c r="AH17" s="651"/>
      <c r="AI17" s="651"/>
      <c r="AJ17" s="651"/>
      <c r="AK17" s="651"/>
      <c r="AL17" s="652">
        <v>0.1</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137</v>
      </c>
      <c r="BH17" s="648"/>
      <c r="BI17" s="648"/>
      <c r="BJ17" s="648"/>
      <c r="BK17" s="648"/>
      <c r="BL17" s="648"/>
      <c r="BM17" s="648"/>
      <c r="BN17" s="649"/>
      <c r="BO17" s="650" t="s">
        <v>227</v>
      </c>
      <c r="BP17" s="650"/>
      <c r="BQ17" s="650"/>
      <c r="BR17" s="650"/>
      <c r="BS17" s="656" t="s">
        <v>227</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339641</v>
      </c>
      <c r="CS17" s="648"/>
      <c r="CT17" s="648"/>
      <c r="CU17" s="648"/>
      <c r="CV17" s="648"/>
      <c r="CW17" s="648"/>
      <c r="CX17" s="648"/>
      <c r="CY17" s="649"/>
      <c r="CZ17" s="650">
        <v>4.3</v>
      </c>
      <c r="DA17" s="650"/>
      <c r="DB17" s="650"/>
      <c r="DC17" s="650"/>
      <c r="DD17" s="656" t="s">
        <v>137</v>
      </c>
      <c r="DE17" s="648"/>
      <c r="DF17" s="648"/>
      <c r="DG17" s="648"/>
      <c r="DH17" s="648"/>
      <c r="DI17" s="648"/>
      <c r="DJ17" s="648"/>
      <c r="DK17" s="648"/>
      <c r="DL17" s="648"/>
      <c r="DM17" s="648"/>
      <c r="DN17" s="648"/>
      <c r="DO17" s="648"/>
      <c r="DP17" s="649"/>
      <c r="DQ17" s="656">
        <v>331493</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24281</v>
      </c>
      <c r="S18" s="648"/>
      <c r="T18" s="648"/>
      <c r="U18" s="648"/>
      <c r="V18" s="648"/>
      <c r="W18" s="648"/>
      <c r="X18" s="648"/>
      <c r="Y18" s="649"/>
      <c r="Z18" s="650">
        <v>0.3</v>
      </c>
      <c r="AA18" s="650"/>
      <c r="AB18" s="650"/>
      <c r="AC18" s="650"/>
      <c r="AD18" s="651">
        <v>24281</v>
      </c>
      <c r="AE18" s="651"/>
      <c r="AF18" s="651"/>
      <c r="AG18" s="651"/>
      <c r="AH18" s="651"/>
      <c r="AI18" s="651"/>
      <c r="AJ18" s="651"/>
      <c r="AK18" s="651"/>
      <c r="AL18" s="652">
        <v>0.7</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227</v>
      </c>
      <c r="BH18" s="648"/>
      <c r="BI18" s="648"/>
      <c r="BJ18" s="648"/>
      <c r="BK18" s="648"/>
      <c r="BL18" s="648"/>
      <c r="BM18" s="648"/>
      <c r="BN18" s="649"/>
      <c r="BO18" s="650" t="s">
        <v>137</v>
      </c>
      <c r="BP18" s="650"/>
      <c r="BQ18" s="650"/>
      <c r="BR18" s="650"/>
      <c r="BS18" s="656" t="s">
        <v>246</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137</v>
      </c>
      <c r="CS18" s="648"/>
      <c r="CT18" s="648"/>
      <c r="CU18" s="648"/>
      <c r="CV18" s="648"/>
      <c r="CW18" s="648"/>
      <c r="CX18" s="648"/>
      <c r="CY18" s="649"/>
      <c r="CZ18" s="650" t="s">
        <v>227</v>
      </c>
      <c r="DA18" s="650"/>
      <c r="DB18" s="650"/>
      <c r="DC18" s="650"/>
      <c r="DD18" s="656" t="s">
        <v>227</v>
      </c>
      <c r="DE18" s="648"/>
      <c r="DF18" s="648"/>
      <c r="DG18" s="648"/>
      <c r="DH18" s="648"/>
      <c r="DI18" s="648"/>
      <c r="DJ18" s="648"/>
      <c r="DK18" s="648"/>
      <c r="DL18" s="648"/>
      <c r="DM18" s="648"/>
      <c r="DN18" s="648"/>
      <c r="DO18" s="648"/>
      <c r="DP18" s="649"/>
      <c r="DQ18" s="656" t="s">
        <v>137</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19537</v>
      </c>
      <c r="S19" s="648"/>
      <c r="T19" s="648"/>
      <c r="U19" s="648"/>
      <c r="V19" s="648"/>
      <c r="W19" s="648"/>
      <c r="X19" s="648"/>
      <c r="Y19" s="649"/>
      <c r="Z19" s="650">
        <v>0.2</v>
      </c>
      <c r="AA19" s="650"/>
      <c r="AB19" s="650"/>
      <c r="AC19" s="650"/>
      <c r="AD19" s="651">
        <v>19537</v>
      </c>
      <c r="AE19" s="651"/>
      <c r="AF19" s="651"/>
      <c r="AG19" s="651"/>
      <c r="AH19" s="651"/>
      <c r="AI19" s="651"/>
      <c r="AJ19" s="651"/>
      <c r="AK19" s="651"/>
      <c r="AL19" s="652">
        <v>0.6</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t="s">
        <v>227</v>
      </c>
      <c r="BH19" s="648"/>
      <c r="BI19" s="648"/>
      <c r="BJ19" s="648"/>
      <c r="BK19" s="648"/>
      <c r="BL19" s="648"/>
      <c r="BM19" s="648"/>
      <c r="BN19" s="649"/>
      <c r="BO19" s="650" t="s">
        <v>227</v>
      </c>
      <c r="BP19" s="650"/>
      <c r="BQ19" s="650"/>
      <c r="BR19" s="650"/>
      <c r="BS19" s="656" t="s">
        <v>137</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137</v>
      </c>
      <c r="CS19" s="648"/>
      <c r="CT19" s="648"/>
      <c r="CU19" s="648"/>
      <c r="CV19" s="648"/>
      <c r="CW19" s="648"/>
      <c r="CX19" s="648"/>
      <c r="CY19" s="649"/>
      <c r="CZ19" s="650" t="s">
        <v>227</v>
      </c>
      <c r="DA19" s="650"/>
      <c r="DB19" s="650"/>
      <c r="DC19" s="650"/>
      <c r="DD19" s="656" t="s">
        <v>227</v>
      </c>
      <c r="DE19" s="648"/>
      <c r="DF19" s="648"/>
      <c r="DG19" s="648"/>
      <c r="DH19" s="648"/>
      <c r="DI19" s="648"/>
      <c r="DJ19" s="648"/>
      <c r="DK19" s="648"/>
      <c r="DL19" s="648"/>
      <c r="DM19" s="648"/>
      <c r="DN19" s="648"/>
      <c r="DO19" s="648"/>
      <c r="DP19" s="649"/>
      <c r="DQ19" s="656" t="s">
        <v>227</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3609</v>
      </c>
      <c r="S20" s="648"/>
      <c r="T20" s="648"/>
      <c r="U20" s="648"/>
      <c r="V20" s="648"/>
      <c r="W20" s="648"/>
      <c r="X20" s="648"/>
      <c r="Y20" s="649"/>
      <c r="Z20" s="650">
        <v>0</v>
      </c>
      <c r="AA20" s="650"/>
      <c r="AB20" s="650"/>
      <c r="AC20" s="650"/>
      <c r="AD20" s="651">
        <v>3609</v>
      </c>
      <c r="AE20" s="651"/>
      <c r="AF20" s="651"/>
      <c r="AG20" s="651"/>
      <c r="AH20" s="651"/>
      <c r="AI20" s="651"/>
      <c r="AJ20" s="651"/>
      <c r="AK20" s="651"/>
      <c r="AL20" s="652">
        <v>0.1</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t="s">
        <v>137</v>
      </c>
      <c r="BH20" s="648"/>
      <c r="BI20" s="648"/>
      <c r="BJ20" s="648"/>
      <c r="BK20" s="648"/>
      <c r="BL20" s="648"/>
      <c r="BM20" s="648"/>
      <c r="BN20" s="649"/>
      <c r="BO20" s="650" t="s">
        <v>227</v>
      </c>
      <c r="BP20" s="650"/>
      <c r="BQ20" s="650"/>
      <c r="BR20" s="650"/>
      <c r="BS20" s="656" t="s">
        <v>227</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7841481</v>
      </c>
      <c r="CS20" s="648"/>
      <c r="CT20" s="648"/>
      <c r="CU20" s="648"/>
      <c r="CV20" s="648"/>
      <c r="CW20" s="648"/>
      <c r="CX20" s="648"/>
      <c r="CY20" s="649"/>
      <c r="CZ20" s="650">
        <v>100</v>
      </c>
      <c r="DA20" s="650"/>
      <c r="DB20" s="650"/>
      <c r="DC20" s="650"/>
      <c r="DD20" s="656">
        <v>680900</v>
      </c>
      <c r="DE20" s="648"/>
      <c r="DF20" s="648"/>
      <c r="DG20" s="648"/>
      <c r="DH20" s="648"/>
      <c r="DI20" s="648"/>
      <c r="DJ20" s="648"/>
      <c r="DK20" s="648"/>
      <c r="DL20" s="648"/>
      <c r="DM20" s="648"/>
      <c r="DN20" s="648"/>
      <c r="DO20" s="648"/>
      <c r="DP20" s="649"/>
      <c r="DQ20" s="656">
        <v>4700565</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1135</v>
      </c>
      <c r="S21" s="648"/>
      <c r="T21" s="648"/>
      <c r="U21" s="648"/>
      <c r="V21" s="648"/>
      <c r="W21" s="648"/>
      <c r="X21" s="648"/>
      <c r="Y21" s="649"/>
      <c r="Z21" s="650">
        <v>0</v>
      </c>
      <c r="AA21" s="650"/>
      <c r="AB21" s="650"/>
      <c r="AC21" s="650"/>
      <c r="AD21" s="651">
        <v>1135</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t="s">
        <v>227</v>
      </c>
      <c r="BH21" s="648"/>
      <c r="BI21" s="648"/>
      <c r="BJ21" s="648"/>
      <c r="BK21" s="648"/>
      <c r="BL21" s="648"/>
      <c r="BM21" s="648"/>
      <c r="BN21" s="649"/>
      <c r="BO21" s="650" t="s">
        <v>227</v>
      </c>
      <c r="BP21" s="650"/>
      <c r="BQ21" s="650"/>
      <c r="BR21" s="650"/>
      <c r="BS21" s="656" t="s">
        <v>227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279</v>
      </c>
      <c r="C22" s="645"/>
      <c r="D22" s="645"/>
      <c r="E22" s="645"/>
      <c r="F22" s="645"/>
      <c r="G22" s="645"/>
      <c r="H22" s="645"/>
      <c r="I22" s="645"/>
      <c r="J22" s="645"/>
      <c r="K22" s="645"/>
      <c r="L22" s="645"/>
      <c r="M22" s="645"/>
      <c r="N22" s="645"/>
      <c r="O22" s="645"/>
      <c r="P22" s="645"/>
      <c r="Q22" s="646"/>
      <c r="R22" s="647">
        <v>1455773</v>
      </c>
      <c r="S22" s="648"/>
      <c r="T22" s="648"/>
      <c r="U22" s="648"/>
      <c r="V22" s="648"/>
      <c r="W22" s="648"/>
      <c r="X22" s="648"/>
      <c r="Y22" s="649"/>
      <c r="Z22" s="650">
        <v>17.7</v>
      </c>
      <c r="AA22" s="650"/>
      <c r="AB22" s="650"/>
      <c r="AC22" s="650"/>
      <c r="AD22" s="651">
        <v>1315397</v>
      </c>
      <c r="AE22" s="651"/>
      <c r="AF22" s="651"/>
      <c r="AG22" s="651"/>
      <c r="AH22" s="651"/>
      <c r="AI22" s="651"/>
      <c r="AJ22" s="651"/>
      <c r="AK22" s="651"/>
      <c r="AL22" s="652">
        <v>37.799999999999997</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227</v>
      </c>
      <c r="BH22" s="648"/>
      <c r="BI22" s="648"/>
      <c r="BJ22" s="648"/>
      <c r="BK22" s="648"/>
      <c r="BL22" s="648"/>
      <c r="BM22" s="648"/>
      <c r="BN22" s="649"/>
      <c r="BO22" s="650" t="s">
        <v>137</v>
      </c>
      <c r="BP22" s="650"/>
      <c r="BQ22" s="650"/>
      <c r="BR22" s="650"/>
      <c r="BS22" s="656" t="s">
        <v>227</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282</v>
      </c>
      <c r="C23" s="645"/>
      <c r="D23" s="645"/>
      <c r="E23" s="645"/>
      <c r="F23" s="645"/>
      <c r="G23" s="645"/>
      <c r="H23" s="645"/>
      <c r="I23" s="645"/>
      <c r="J23" s="645"/>
      <c r="K23" s="645"/>
      <c r="L23" s="645"/>
      <c r="M23" s="645"/>
      <c r="N23" s="645"/>
      <c r="O23" s="645"/>
      <c r="P23" s="645"/>
      <c r="Q23" s="646"/>
      <c r="R23" s="647">
        <v>1315397</v>
      </c>
      <c r="S23" s="648"/>
      <c r="T23" s="648"/>
      <c r="U23" s="648"/>
      <c r="V23" s="648"/>
      <c r="W23" s="648"/>
      <c r="X23" s="648"/>
      <c r="Y23" s="649"/>
      <c r="Z23" s="650">
        <v>16</v>
      </c>
      <c r="AA23" s="650"/>
      <c r="AB23" s="650"/>
      <c r="AC23" s="650"/>
      <c r="AD23" s="651">
        <v>1315397</v>
      </c>
      <c r="AE23" s="651"/>
      <c r="AF23" s="651"/>
      <c r="AG23" s="651"/>
      <c r="AH23" s="651"/>
      <c r="AI23" s="651"/>
      <c r="AJ23" s="651"/>
      <c r="AK23" s="651"/>
      <c r="AL23" s="652">
        <v>37.799999999999997</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t="s">
        <v>227</v>
      </c>
      <c r="BH23" s="648"/>
      <c r="BI23" s="648"/>
      <c r="BJ23" s="648"/>
      <c r="BK23" s="648"/>
      <c r="BL23" s="648"/>
      <c r="BM23" s="648"/>
      <c r="BN23" s="649"/>
      <c r="BO23" s="650" t="s">
        <v>227</v>
      </c>
      <c r="BP23" s="650"/>
      <c r="BQ23" s="650"/>
      <c r="BR23" s="650"/>
      <c r="BS23" s="656" t="s">
        <v>227</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78" t="s">
        <v>287</v>
      </c>
      <c r="DM23" s="679"/>
      <c r="DN23" s="679"/>
      <c r="DO23" s="679"/>
      <c r="DP23" s="679"/>
      <c r="DQ23" s="679"/>
      <c r="DR23" s="679"/>
      <c r="DS23" s="679"/>
      <c r="DT23" s="679"/>
      <c r="DU23" s="679"/>
      <c r="DV23" s="680"/>
      <c r="DW23" s="629" t="s">
        <v>288</v>
      </c>
      <c r="DX23" s="630"/>
      <c r="DY23" s="630"/>
      <c r="DZ23" s="630"/>
      <c r="EA23" s="630"/>
      <c r="EB23" s="630"/>
      <c r="EC23" s="631"/>
    </row>
    <row r="24" spans="2:133" ht="11.25" customHeight="1" x14ac:dyDescent="0.15">
      <c r="B24" s="644" t="s">
        <v>289</v>
      </c>
      <c r="C24" s="645"/>
      <c r="D24" s="645"/>
      <c r="E24" s="645"/>
      <c r="F24" s="645"/>
      <c r="G24" s="645"/>
      <c r="H24" s="645"/>
      <c r="I24" s="645"/>
      <c r="J24" s="645"/>
      <c r="K24" s="645"/>
      <c r="L24" s="645"/>
      <c r="M24" s="645"/>
      <c r="N24" s="645"/>
      <c r="O24" s="645"/>
      <c r="P24" s="645"/>
      <c r="Q24" s="646"/>
      <c r="R24" s="647">
        <v>140376</v>
      </c>
      <c r="S24" s="648"/>
      <c r="T24" s="648"/>
      <c r="U24" s="648"/>
      <c r="V24" s="648"/>
      <c r="W24" s="648"/>
      <c r="X24" s="648"/>
      <c r="Y24" s="649"/>
      <c r="Z24" s="650">
        <v>1.7</v>
      </c>
      <c r="AA24" s="650"/>
      <c r="AB24" s="650"/>
      <c r="AC24" s="650"/>
      <c r="AD24" s="651" t="s">
        <v>227</v>
      </c>
      <c r="AE24" s="651"/>
      <c r="AF24" s="651"/>
      <c r="AG24" s="651"/>
      <c r="AH24" s="651"/>
      <c r="AI24" s="651"/>
      <c r="AJ24" s="651"/>
      <c r="AK24" s="651"/>
      <c r="AL24" s="652" t="s">
        <v>137</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227</v>
      </c>
      <c r="BH24" s="648"/>
      <c r="BI24" s="648"/>
      <c r="BJ24" s="648"/>
      <c r="BK24" s="648"/>
      <c r="BL24" s="648"/>
      <c r="BM24" s="648"/>
      <c r="BN24" s="649"/>
      <c r="BO24" s="650" t="s">
        <v>227</v>
      </c>
      <c r="BP24" s="650"/>
      <c r="BQ24" s="650"/>
      <c r="BR24" s="650"/>
      <c r="BS24" s="656" t="s">
        <v>227</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2418166</v>
      </c>
      <c r="CS24" s="637"/>
      <c r="CT24" s="637"/>
      <c r="CU24" s="637"/>
      <c r="CV24" s="637"/>
      <c r="CW24" s="637"/>
      <c r="CX24" s="637"/>
      <c r="CY24" s="638"/>
      <c r="CZ24" s="641">
        <v>30.8</v>
      </c>
      <c r="DA24" s="642"/>
      <c r="DB24" s="642"/>
      <c r="DC24" s="661"/>
      <c r="DD24" s="683">
        <v>1482130</v>
      </c>
      <c r="DE24" s="637"/>
      <c r="DF24" s="637"/>
      <c r="DG24" s="637"/>
      <c r="DH24" s="637"/>
      <c r="DI24" s="637"/>
      <c r="DJ24" s="637"/>
      <c r="DK24" s="638"/>
      <c r="DL24" s="683">
        <v>1473050</v>
      </c>
      <c r="DM24" s="637"/>
      <c r="DN24" s="637"/>
      <c r="DO24" s="637"/>
      <c r="DP24" s="637"/>
      <c r="DQ24" s="637"/>
      <c r="DR24" s="637"/>
      <c r="DS24" s="637"/>
      <c r="DT24" s="637"/>
      <c r="DU24" s="637"/>
      <c r="DV24" s="638"/>
      <c r="DW24" s="641">
        <v>40.299999999999997</v>
      </c>
      <c r="DX24" s="642"/>
      <c r="DY24" s="642"/>
      <c r="DZ24" s="642"/>
      <c r="EA24" s="642"/>
      <c r="EB24" s="642"/>
      <c r="EC24" s="643"/>
    </row>
    <row r="25" spans="2:133" ht="11.25" customHeight="1" x14ac:dyDescent="0.15">
      <c r="B25" s="644" t="s">
        <v>292</v>
      </c>
      <c r="C25" s="645"/>
      <c r="D25" s="645"/>
      <c r="E25" s="645"/>
      <c r="F25" s="645"/>
      <c r="G25" s="645"/>
      <c r="H25" s="645"/>
      <c r="I25" s="645"/>
      <c r="J25" s="645"/>
      <c r="K25" s="645"/>
      <c r="L25" s="645"/>
      <c r="M25" s="645"/>
      <c r="N25" s="645"/>
      <c r="O25" s="645"/>
      <c r="P25" s="645"/>
      <c r="Q25" s="646"/>
      <c r="R25" s="647" t="s">
        <v>227</v>
      </c>
      <c r="S25" s="648"/>
      <c r="T25" s="648"/>
      <c r="U25" s="648"/>
      <c r="V25" s="648"/>
      <c r="W25" s="648"/>
      <c r="X25" s="648"/>
      <c r="Y25" s="649"/>
      <c r="Z25" s="650" t="s">
        <v>227</v>
      </c>
      <c r="AA25" s="650"/>
      <c r="AB25" s="650"/>
      <c r="AC25" s="650"/>
      <c r="AD25" s="651" t="s">
        <v>137</v>
      </c>
      <c r="AE25" s="651"/>
      <c r="AF25" s="651"/>
      <c r="AG25" s="651"/>
      <c r="AH25" s="651"/>
      <c r="AI25" s="651"/>
      <c r="AJ25" s="651"/>
      <c r="AK25" s="651"/>
      <c r="AL25" s="652" t="s">
        <v>227</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227</v>
      </c>
      <c r="BH25" s="648"/>
      <c r="BI25" s="648"/>
      <c r="BJ25" s="648"/>
      <c r="BK25" s="648"/>
      <c r="BL25" s="648"/>
      <c r="BM25" s="648"/>
      <c r="BN25" s="649"/>
      <c r="BO25" s="650" t="s">
        <v>227</v>
      </c>
      <c r="BP25" s="650"/>
      <c r="BQ25" s="650"/>
      <c r="BR25" s="650"/>
      <c r="BS25" s="656" t="s">
        <v>227</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820611</v>
      </c>
      <c r="CS25" s="684"/>
      <c r="CT25" s="684"/>
      <c r="CU25" s="684"/>
      <c r="CV25" s="684"/>
      <c r="CW25" s="684"/>
      <c r="CX25" s="684"/>
      <c r="CY25" s="685"/>
      <c r="CZ25" s="652">
        <v>10.5</v>
      </c>
      <c r="DA25" s="681"/>
      <c r="DB25" s="681"/>
      <c r="DC25" s="686"/>
      <c r="DD25" s="656">
        <v>768766</v>
      </c>
      <c r="DE25" s="684"/>
      <c r="DF25" s="684"/>
      <c r="DG25" s="684"/>
      <c r="DH25" s="684"/>
      <c r="DI25" s="684"/>
      <c r="DJ25" s="684"/>
      <c r="DK25" s="685"/>
      <c r="DL25" s="656">
        <v>762486</v>
      </c>
      <c r="DM25" s="684"/>
      <c r="DN25" s="684"/>
      <c r="DO25" s="684"/>
      <c r="DP25" s="684"/>
      <c r="DQ25" s="684"/>
      <c r="DR25" s="684"/>
      <c r="DS25" s="684"/>
      <c r="DT25" s="684"/>
      <c r="DU25" s="684"/>
      <c r="DV25" s="685"/>
      <c r="DW25" s="652">
        <v>20.9</v>
      </c>
      <c r="DX25" s="681"/>
      <c r="DY25" s="681"/>
      <c r="DZ25" s="681"/>
      <c r="EA25" s="681"/>
      <c r="EB25" s="681"/>
      <c r="EC25" s="682"/>
    </row>
    <row r="26" spans="2:133" ht="11.25" customHeight="1" x14ac:dyDescent="0.15">
      <c r="B26" s="644" t="s">
        <v>295</v>
      </c>
      <c r="C26" s="645"/>
      <c r="D26" s="645"/>
      <c r="E26" s="645"/>
      <c r="F26" s="645"/>
      <c r="G26" s="645"/>
      <c r="H26" s="645"/>
      <c r="I26" s="645"/>
      <c r="J26" s="645"/>
      <c r="K26" s="645"/>
      <c r="L26" s="645"/>
      <c r="M26" s="645"/>
      <c r="N26" s="645"/>
      <c r="O26" s="645"/>
      <c r="P26" s="645"/>
      <c r="Q26" s="646"/>
      <c r="R26" s="647">
        <v>3519361</v>
      </c>
      <c r="S26" s="648"/>
      <c r="T26" s="648"/>
      <c r="U26" s="648"/>
      <c r="V26" s="648"/>
      <c r="W26" s="648"/>
      <c r="X26" s="648"/>
      <c r="Y26" s="649"/>
      <c r="Z26" s="650">
        <v>42.8</v>
      </c>
      <c r="AA26" s="650"/>
      <c r="AB26" s="650"/>
      <c r="AC26" s="650"/>
      <c r="AD26" s="651">
        <v>3378985</v>
      </c>
      <c r="AE26" s="651"/>
      <c r="AF26" s="651"/>
      <c r="AG26" s="651"/>
      <c r="AH26" s="651"/>
      <c r="AI26" s="651"/>
      <c r="AJ26" s="651"/>
      <c r="AK26" s="651"/>
      <c r="AL26" s="652">
        <v>97.1</v>
      </c>
      <c r="AM26" s="653"/>
      <c r="AN26" s="653"/>
      <c r="AO26" s="654"/>
      <c r="AP26" s="666" t="s">
        <v>296</v>
      </c>
      <c r="AQ26" s="687"/>
      <c r="AR26" s="687"/>
      <c r="AS26" s="687"/>
      <c r="AT26" s="687"/>
      <c r="AU26" s="687"/>
      <c r="AV26" s="687"/>
      <c r="AW26" s="687"/>
      <c r="AX26" s="687"/>
      <c r="AY26" s="687"/>
      <c r="AZ26" s="687"/>
      <c r="BA26" s="687"/>
      <c r="BB26" s="687"/>
      <c r="BC26" s="687"/>
      <c r="BD26" s="687"/>
      <c r="BE26" s="687"/>
      <c r="BF26" s="668"/>
      <c r="BG26" s="647" t="s">
        <v>227</v>
      </c>
      <c r="BH26" s="648"/>
      <c r="BI26" s="648"/>
      <c r="BJ26" s="648"/>
      <c r="BK26" s="648"/>
      <c r="BL26" s="648"/>
      <c r="BM26" s="648"/>
      <c r="BN26" s="649"/>
      <c r="BO26" s="650" t="s">
        <v>137</v>
      </c>
      <c r="BP26" s="650"/>
      <c r="BQ26" s="650"/>
      <c r="BR26" s="650"/>
      <c r="BS26" s="656" t="s">
        <v>227</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437617</v>
      </c>
      <c r="CS26" s="648"/>
      <c r="CT26" s="648"/>
      <c r="CU26" s="648"/>
      <c r="CV26" s="648"/>
      <c r="CW26" s="648"/>
      <c r="CX26" s="648"/>
      <c r="CY26" s="649"/>
      <c r="CZ26" s="652">
        <v>5.6</v>
      </c>
      <c r="DA26" s="681"/>
      <c r="DB26" s="681"/>
      <c r="DC26" s="686"/>
      <c r="DD26" s="656">
        <v>414864</v>
      </c>
      <c r="DE26" s="648"/>
      <c r="DF26" s="648"/>
      <c r="DG26" s="648"/>
      <c r="DH26" s="648"/>
      <c r="DI26" s="648"/>
      <c r="DJ26" s="648"/>
      <c r="DK26" s="649"/>
      <c r="DL26" s="656" t="s">
        <v>137</v>
      </c>
      <c r="DM26" s="648"/>
      <c r="DN26" s="648"/>
      <c r="DO26" s="648"/>
      <c r="DP26" s="648"/>
      <c r="DQ26" s="648"/>
      <c r="DR26" s="648"/>
      <c r="DS26" s="648"/>
      <c r="DT26" s="648"/>
      <c r="DU26" s="648"/>
      <c r="DV26" s="649"/>
      <c r="DW26" s="652" t="s">
        <v>227</v>
      </c>
      <c r="DX26" s="681"/>
      <c r="DY26" s="681"/>
      <c r="DZ26" s="681"/>
      <c r="EA26" s="681"/>
      <c r="EB26" s="681"/>
      <c r="EC26" s="682"/>
    </row>
    <row r="27" spans="2:133" ht="11.25" customHeight="1" x14ac:dyDescent="0.15">
      <c r="B27" s="644" t="s">
        <v>298</v>
      </c>
      <c r="C27" s="645"/>
      <c r="D27" s="645"/>
      <c r="E27" s="645"/>
      <c r="F27" s="645"/>
      <c r="G27" s="645"/>
      <c r="H27" s="645"/>
      <c r="I27" s="645"/>
      <c r="J27" s="645"/>
      <c r="K27" s="645"/>
      <c r="L27" s="645"/>
      <c r="M27" s="645"/>
      <c r="N27" s="645"/>
      <c r="O27" s="645"/>
      <c r="P27" s="645"/>
      <c r="Q27" s="646"/>
      <c r="R27" s="647">
        <v>2167</v>
      </c>
      <c r="S27" s="648"/>
      <c r="T27" s="648"/>
      <c r="U27" s="648"/>
      <c r="V27" s="648"/>
      <c r="W27" s="648"/>
      <c r="X27" s="648"/>
      <c r="Y27" s="649"/>
      <c r="Z27" s="650">
        <v>0</v>
      </c>
      <c r="AA27" s="650"/>
      <c r="AB27" s="650"/>
      <c r="AC27" s="650"/>
      <c r="AD27" s="651">
        <v>2167</v>
      </c>
      <c r="AE27" s="651"/>
      <c r="AF27" s="651"/>
      <c r="AG27" s="651"/>
      <c r="AH27" s="651"/>
      <c r="AI27" s="651"/>
      <c r="AJ27" s="651"/>
      <c r="AK27" s="651"/>
      <c r="AL27" s="652">
        <v>0.1</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1619568</v>
      </c>
      <c r="BH27" s="648"/>
      <c r="BI27" s="648"/>
      <c r="BJ27" s="648"/>
      <c r="BK27" s="648"/>
      <c r="BL27" s="648"/>
      <c r="BM27" s="648"/>
      <c r="BN27" s="649"/>
      <c r="BO27" s="650">
        <v>100</v>
      </c>
      <c r="BP27" s="650"/>
      <c r="BQ27" s="650"/>
      <c r="BR27" s="650"/>
      <c r="BS27" s="656" t="s">
        <v>137</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1257914</v>
      </c>
      <c r="CS27" s="684"/>
      <c r="CT27" s="684"/>
      <c r="CU27" s="684"/>
      <c r="CV27" s="684"/>
      <c r="CW27" s="684"/>
      <c r="CX27" s="684"/>
      <c r="CY27" s="685"/>
      <c r="CZ27" s="652">
        <v>16</v>
      </c>
      <c r="DA27" s="681"/>
      <c r="DB27" s="681"/>
      <c r="DC27" s="686"/>
      <c r="DD27" s="656">
        <v>381871</v>
      </c>
      <c r="DE27" s="684"/>
      <c r="DF27" s="684"/>
      <c r="DG27" s="684"/>
      <c r="DH27" s="684"/>
      <c r="DI27" s="684"/>
      <c r="DJ27" s="684"/>
      <c r="DK27" s="685"/>
      <c r="DL27" s="656">
        <v>379071</v>
      </c>
      <c r="DM27" s="684"/>
      <c r="DN27" s="684"/>
      <c r="DO27" s="684"/>
      <c r="DP27" s="684"/>
      <c r="DQ27" s="684"/>
      <c r="DR27" s="684"/>
      <c r="DS27" s="684"/>
      <c r="DT27" s="684"/>
      <c r="DU27" s="684"/>
      <c r="DV27" s="685"/>
      <c r="DW27" s="652">
        <v>10.4</v>
      </c>
      <c r="DX27" s="681"/>
      <c r="DY27" s="681"/>
      <c r="DZ27" s="681"/>
      <c r="EA27" s="681"/>
      <c r="EB27" s="681"/>
      <c r="EC27" s="682"/>
    </row>
    <row r="28" spans="2:133" ht="11.25" customHeight="1" x14ac:dyDescent="0.15">
      <c r="B28" s="644" t="s">
        <v>301</v>
      </c>
      <c r="C28" s="645"/>
      <c r="D28" s="645"/>
      <c r="E28" s="645"/>
      <c r="F28" s="645"/>
      <c r="G28" s="645"/>
      <c r="H28" s="645"/>
      <c r="I28" s="645"/>
      <c r="J28" s="645"/>
      <c r="K28" s="645"/>
      <c r="L28" s="645"/>
      <c r="M28" s="645"/>
      <c r="N28" s="645"/>
      <c r="O28" s="645"/>
      <c r="P28" s="645"/>
      <c r="Q28" s="646"/>
      <c r="R28" s="647">
        <v>8815</v>
      </c>
      <c r="S28" s="648"/>
      <c r="T28" s="648"/>
      <c r="U28" s="648"/>
      <c r="V28" s="648"/>
      <c r="W28" s="648"/>
      <c r="X28" s="648"/>
      <c r="Y28" s="649"/>
      <c r="Z28" s="650">
        <v>0.1</v>
      </c>
      <c r="AA28" s="650"/>
      <c r="AB28" s="650"/>
      <c r="AC28" s="650"/>
      <c r="AD28" s="651" t="s">
        <v>137</v>
      </c>
      <c r="AE28" s="651"/>
      <c r="AF28" s="651"/>
      <c r="AG28" s="651"/>
      <c r="AH28" s="651"/>
      <c r="AI28" s="651"/>
      <c r="AJ28" s="651"/>
      <c r="AK28" s="651"/>
      <c r="AL28" s="652" t="s">
        <v>137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339641</v>
      </c>
      <c r="CS28" s="648"/>
      <c r="CT28" s="648"/>
      <c r="CU28" s="648"/>
      <c r="CV28" s="648"/>
      <c r="CW28" s="648"/>
      <c r="CX28" s="648"/>
      <c r="CY28" s="649"/>
      <c r="CZ28" s="652">
        <v>4.3</v>
      </c>
      <c r="DA28" s="681"/>
      <c r="DB28" s="681"/>
      <c r="DC28" s="686"/>
      <c r="DD28" s="656">
        <v>331493</v>
      </c>
      <c r="DE28" s="648"/>
      <c r="DF28" s="648"/>
      <c r="DG28" s="648"/>
      <c r="DH28" s="648"/>
      <c r="DI28" s="648"/>
      <c r="DJ28" s="648"/>
      <c r="DK28" s="649"/>
      <c r="DL28" s="656">
        <v>331493</v>
      </c>
      <c r="DM28" s="648"/>
      <c r="DN28" s="648"/>
      <c r="DO28" s="648"/>
      <c r="DP28" s="648"/>
      <c r="DQ28" s="648"/>
      <c r="DR28" s="648"/>
      <c r="DS28" s="648"/>
      <c r="DT28" s="648"/>
      <c r="DU28" s="648"/>
      <c r="DV28" s="649"/>
      <c r="DW28" s="652">
        <v>9.1</v>
      </c>
      <c r="DX28" s="681"/>
      <c r="DY28" s="681"/>
      <c r="DZ28" s="681"/>
      <c r="EA28" s="681"/>
      <c r="EB28" s="681"/>
      <c r="EC28" s="682"/>
    </row>
    <row r="29" spans="2:133" ht="11.25" customHeight="1" x14ac:dyDescent="0.15">
      <c r="B29" s="644" t="s">
        <v>303</v>
      </c>
      <c r="C29" s="645"/>
      <c r="D29" s="645"/>
      <c r="E29" s="645"/>
      <c r="F29" s="645"/>
      <c r="G29" s="645"/>
      <c r="H29" s="645"/>
      <c r="I29" s="645"/>
      <c r="J29" s="645"/>
      <c r="K29" s="645"/>
      <c r="L29" s="645"/>
      <c r="M29" s="645"/>
      <c r="N29" s="645"/>
      <c r="O29" s="645"/>
      <c r="P29" s="645"/>
      <c r="Q29" s="646"/>
      <c r="R29" s="647">
        <v>17737</v>
      </c>
      <c r="S29" s="648"/>
      <c r="T29" s="648"/>
      <c r="U29" s="648"/>
      <c r="V29" s="648"/>
      <c r="W29" s="648"/>
      <c r="X29" s="648"/>
      <c r="Y29" s="649"/>
      <c r="Z29" s="650">
        <v>0.2</v>
      </c>
      <c r="AA29" s="650"/>
      <c r="AB29" s="650"/>
      <c r="AC29" s="650"/>
      <c r="AD29" s="651">
        <v>1439</v>
      </c>
      <c r="AE29" s="651"/>
      <c r="AF29" s="651"/>
      <c r="AG29" s="651"/>
      <c r="AH29" s="651"/>
      <c r="AI29" s="651"/>
      <c r="AJ29" s="651"/>
      <c r="AK29" s="651"/>
      <c r="AL29" s="652">
        <v>0</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304</v>
      </c>
      <c r="CE29" s="694"/>
      <c r="CF29" s="662" t="s">
        <v>305</v>
      </c>
      <c r="CG29" s="663"/>
      <c r="CH29" s="663"/>
      <c r="CI29" s="663"/>
      <c r="CJ29" s="663"/>
      <c r="CK29" s="663"/>
      <c r="CL29" s="663"/>
      <c r="CM29" s="663"/>
      <c r="CN29" s="663"/>
      <c r="CO29" s="663"/>
      <c r="CP29" s="663"/>
      <c r="CQ29" s="664"/>
      <c r="CR29" s="647">
        <v>339641</v>
      </c>
      <c r="CS29" s="684"/>
      <c r="CT29" s="684"/>
      <c r="CU29" s="684"/>
      <c r="CV29" s="684"/>
      <c r="CW29" s="684"/>
      <c r="CX29" s="684"/>
      <c r="CY29" s="685"/>
      <c r="CZ29" s="652">
        <v>4.3</v>
      </c>
      <c r="DA29" s="681"/>
      <c r="DB29" s="681"/>
      <c r="DC29" s="686"/>
      <c r="DD29" s="656">
        <v>331493</v>
      </c>
      <c r="DE29" s="684"/>
      <c r="DF29" s="684"/>
      <c r="DG29" s="684"/>
      <c r="DH29" s="684"/>
      <c r="DI29" s="684"/>
      <c r="DJ29" s="684"/>
      <c r="DK29" s="685"/>
      <c r="DL29" s="656">
        <v>331493</v>
      </c>
      <c r="DM29" s="684"/>
      <c r="DN29" s="684"/>
      <c r="DO29" s="684"/>
      <c r="DP29" s="684"/>
      <c r="DQ29" s="684"/>
      <c r="DR29" s="684"/>
      <c r="DS29" s="684"/>
      <c r="DT29" s="684"/>
      <c r="DU29" s="684"/>
      <c r="DV29" s="685"/>
      <c r="DW29" s="652">
        <v>9.1</v>
      </c>
      <c r="DX29" s="681"/>
      <c r="DY29" s="681"/>
      <c r="DZ29" s="681"/>
      <c r="EA29" s="681"/>
      <c r="EB29" s="681"/>
      <c r="EC29" s="682"/>
    </row>
    <row r="30" spans="2:133" ht="11.25" customHeight="1" x14ac:dyDescent="0.15">
      <c r="B30" s="644" t="s">
        <v>306</v>
      </c>
      <c r="C30" s="645"/>
      <c r="D30" s="645"/>
      <c r="E30" s="645"/>
      <c r="F30" s="645"/>
      <c r="G30" s="645"/>
      <c r="H30" s="645"/>
      <c r="I30" s="645"/>
      <c r="J30" s="645"/>
      <c r="K30" s="645"/>
      <c r="L30" s="645"/>
      <c r="M30" s="645"/>
      <c r="N30" s="645"/>
      <c r="O30" s="645"/>
      <c r="P30" s="645"/>
      <c r="Q30" s="646"/>
      <c r="R30" s="647">
        <v>6976</v>
      </c>
      <c r="S30" s="648"/>
      <c r="T30" s="648"/>
      <c r="U30" s="648"/>
      <c r="V30" s="648"/>
      <c r="W30" s="648"/>
      <c r="X30" s="648"/>
      <c r="Y30" s="649"/>
      <c r="Z30" s="650">
        <v>0.1</v>
      </c>
      <c r="AA30" s="650"/>
      <c r="AB30" s="650"/>
      <c r="AC30" s="650"/>
      <c r="AD30" s="651" t="s">
        <v>227</v>
      </c>
      <c r="AE30" s="651"/>
      <c r="AF30" s="651"/>
      <c r="AG30" s="651"/>
      <c r="AH30" s="651"/>
      <c r="AI30" s="651"/>
      <c r="AJ30" s="651"/>
      <c r="AK30" s="651"/>
      <c r="AL30" s="652" t="s">
        <v>227</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307</v>
      </c>
      <c r="BH30" s="691"/>
      <c r="BI30" s="691"/>
      <c r="BJ30" s="691"/>
      <c r="BK30" s="691"/>
      <c r="BL30" s="691"/>
      <c r="BM30" s="691"/>
      <c r="BN30" s="691"/>
      <c r="BO30" s="691"/>
      <c r="BP30" s="691"/>
      <c r="BQ30" s="692"/>
      <c r="BR30" s="626" t="s">
        <v>308</v>
      </c>
      <c r="BS30" s="691"/>
      <c r="BT30" s="691"/>
      <c r="BU30" s="691"/>
      <c r="BV30" s="691"/>
      <c r="BW30" s="691"/>
      <c r="BX30" s="691"/>
      <c r="BY30" s="691"/>
      <c r="BZ30" s="691"/>
      <c r="CA30" s="691"/>
      <c r="CB30" s="692"/>
      <c r="CD30" s="695"/>
      <c r="CE30" s="696"/>
      <c r="CF30" s="662" t="s">
        <v>309</v>
      </c>
      <c r="CG30" s="663"/>
      <c r="CH30" s="663"/>
      <c r="CI30" s="663"/>
      <c r="CJ30" s="663"/>
      <c r="CK30" s="663"/>
      <c r="CL30" s="663"/>
      <c r="CM30" s="663"/>
      <c r="CN30" s="663"/>
      <c r="CO30" s="663"/>
      <c r="CP30" s="663"/>
      <c r="CQ30" s="664"/>
      <c r="CR30" s="647">
        <v>322949</v>
      </c>
      <c r="CS30" s="648"/>
      <c r="CT30" s="648"/>
      <c r="CU30" s="648"/>
      <c r="CV30" s="648"/>
      <c r="CW30" s="648"/>
      <c r="CX30" s="648"/>
      <c r="CY30" s="649"/>
      <c r="CZ30" s="652">
        <v>4.0999999999999996</v>
      </c>
      <c r="DA30" s="681"/>
      <c r="DB30" s="681"/>
      <c r="DC30" s="686"/>
      <c r="DD30" s="656">
        <v>315103</v>
      </c>
      <c r="DE30" s="648"/>
      <c r="DF30" s="648"/>
      <c r="DG30" s="648"/>
      <c r="DH30" s="648"/>
      <c r="DI30" s="648"/>
      <c r="DJ30" s="648"/>
      <c r="DK30" s="649"/>
      <c r="DL30" s="656">
        <v>315103</v>
      </c>
      <c r="DM30" s="648"/>
      <c r="DN30" s="648"/>
      <c r="DO30" s="648"/>
      <c r="DP30" s="648"/>
      <c r="DQ30" s="648"/>
      <c r="DR30" s="648"/>
      <c r="DS30" s="648"/>
      <c r="DT30" s="648"/>
      <c r="DU30" s="648"/>
      <c r="DV30" s="649"/>
      <c r="DW30" s="652">
        <v>8.6</v>
      </c>
      <c r="DX30" s="681"/>
      <c r="DY30" s="681"/>
      <c r="DZ30" s="681"/>
      <c r="EA30" s="681"/>
      <c r="EB30" s="681"/>
      <c r="EC30" s="682"/>
    </row>
    <row r="31" spans="2:133" ht="11.25" customHeight="1" x14ac:dyDescent="0.15">
      <c r="B31" s="644" t="s">
        <v>310</v>
      </c>
      <c r="C31" s="645"/>
      <c r="D31" s="645"/>
      <c r="E31" s="645"/>
      <c r="F31" s="645"/>
      <c r="G31" s="645"/>
      <c r="H31" s="645"/>
      <c r="I31" s="645"/>
      <c r="J31" s="645"/>
      <c r="K31" s="645"/>
      <c r="L31" s="645"/>
      <c r="M31" s="645"/>
      <c r="N31" s="645"/>
      <c r="O31" s="645"/>
      <c r="P31" s="645"/>
      <c r="Q31" s="646"/>
      <c r="R31" s="647">
        <v>2633358</v>
      </c>
      <c r="S31" s="648"/>
      <c r="T31" s="648"/>
      <c r="U31" s="648"/>
      <c r="V31" s="648"/>
      <c r="W31" s="648"/>
      <c r="X31" s="648"/>
      <c r="Y31" s="649"/>
      <c r="Z31" s="650">
        <v>32</v>
      </c>
      <c r="AA31" s="650"/>
      <c r="AB31" s="650"/>
      <c r="AC31" s="650"/>
      <c r="AD31" s="651" t="s">
        <v>246</v>
      </c>
      <c r="AE31" s="651"/>
      <c r="AF31" s="651"/>
      <c r="AG31" s="651"/>
      <c r="AH31" s="651"/>
      <c r="AI31" s="651"/>
      <c r="AJ31" s="651"/>
      <c r="AK31" s="651"/>
      <c r="AL31" s="652" t="s">
        <v>227</v>
      </c>
      <c r="AM31" s="653"/>
      <c r="AN31" s="653"/>
      <c r="AO31" s="654"/>
      <c r="AP31" s="704" t="s">
        <v>311</v>
      </c>
      <c r="AQ31" s="705"/>
      <c r="AR31" s="705"/>
      <c r="AS31" s="705"/>
      <c r="AT31" s="710" t="s">
        <v>312</v>
      </c>
      <c r="AU31" s="231"/>
      <c r="AV31" s="231"/>
      <c r="AW31" s="231"/>
      <c r="AX31" s="633" t="s">
        <v>186</v>
      </c>
      <c r="AY31" s="634"/>
      <c r="AZ31" s="634"/>
      <c r="BA31" s="634"/>
      <c r="BB31" s="634"/>
      <c r="BC31" s="634"/>
      <c r="BD31" s="634"/>
      <c r="BE31" s="634"/>
      <c r="BF31" s="635"/>
      <c r="BG31" s="703">
        <v>99.6</v>
      </c>
      <c r="BH31" s="699"/>
      <c r="BI31" s="699"/>
      <c r="BJ31" s="699"/>
      <c r="BK31" s="699"/>
      <c r="BL31" s="699"/>
      <c r="BM31" s="642">
        <v>98.4</v>
      </c>
      <c r="BN31" s="699"/>
      <c r="BO31" s="699"/>
      <c r="BP31" s="699"/>
      <c r="BQ31" s="700"/>
      <c r="BR31" s="703">
        <v>99.1</v>
      </c>
      <c r="BS31" s="699"/>
      <c r="BT31" s="699"/>
      <c r="BU31" s="699"/>
      <c r="BV31" s="699"/>
      <c r="BW31" s="699"/>
      <c r="BX31" s="642">
        <v>97</v>
      </c>
      <c r="BY31" s="699"/>
      <c r="BZ31" s="699"/>
      <c r="CA31" s="699"/>
      <c r="CB31" s="700"/>
      <c r="CD31" s="695"/>
      <c r="CE31" s="696"/>
      <c r="CF31" s="662" t="s">
        <v>313</v>
      </c>
      <c r="CG31" s="663"/>
      <c r="CH31" s="663"/>
      <c r="CI31" s="663"/>
      <c r="CJ31" s="663"/>
      <c r="CK31" s="663"/>
      <c r="CL31" s="663"/>
      <c r="CM31" s="663"/>
      <c r="CN31" s="663"/>
      <c r="CO31" s="663"/>
      <c r="CP31" s="663"/>
      <c r="CQ31" s="664"/>
      <c r="CR31" s="647">
        <v>16692</v>
      </c>
      <c r="CS31" s="684"/>
      <c r="CT31" s="684"/>
      <c r="CU31" s="684"/>
      <c r="CV31" s="684"/>
      <c r="CW31" s="684"/>
      <c r="CX31" s="684"/>
      <c r="CY31" s="685"/>
      <c r="CZ31" s="652">
        <v>0.2</v>
      </c>
      <c r="DA31" s="681"/>
      <c r="DB31" s="681"/>
      <c r="DC31" s="686"/>
      <c r="DD31" s="656">
        <v>16390</v>
      </c>
      <c r="DE31" s="684"/>
      <c r="DF31" s="684"/>
      <c r="DG31" s="684"/>
      <c r="DH31" s="684"/>
      <c r="DI31" s="684"/>
      <c r="DJ31" s="684"/>
      <c r="DK31" s="685"/>
      <c r="DL31" s="656">
        <v>16390</v>
      </c>
      <c r="DM31" s="684"/>
      <c r="DN31" s="684"/>
      <c r="DO31" s="684"/>
      <c r="DP31" s="684"/>
      <c r="DQ31" s="684"/>
      <c r="DR31" s="684"/>
      <c r="DS31" s="684"/>
      <c r="DT31" s="684"/>
      <c r="DU31" s="684"/>
      <c r="DV31" s="685"/>
      <c r="DW31" s="652">
        <v>0.4</v>
      </c>
      <c r="DX31" s="681"/>
      <c r="DY31" s="681"/>
      <c r="DZ31" s="681"/>
      <c r="EA31" s="681"/>
      <c r="EB31" s="681"/>
      <c r="EC31" s="682"/>
    </row>
    <row r="32" spans="2:133" ht="11.25" customHeight="1" x14ac:dyDescent="0.15">
      <c r="B32" s="714" t="s">
        <v>314</v>
      </c>
      <c r="C32" s="715"/>
      <c r="D32" s="715"/>
      <c r="E32" s="715"/>
      <c r="F32" s="715"/>
      <c r="G32" s="715"/>
      <c r="H32" s="715"/>
      <c r="I32" s="715"/>
      <c r="J32" s="715"/>
      <c r="K32" s="715"/>
      <c r="L32" s="715"/>
      <c r="M32" s="715"/>
      <c r="N32" s="715"/>
      <c r="O32" s="715"/>
      <c r="P32" s="715"/>
      <c r="Q32" s="716"/>
      <c r="R32" s="647">
        <v>72401</v>
      </c>
      <c r="S32" s="648"/>
      <c r="T32" s="648"/>
      <c r="U32" s="648"/>
      <c r="V32" s="648"/>
      <c r="W32" s="648"/>
      <c r="X32" s="648"/>
      <c r="Y32" s="649"/>
      <c r="Z32" s="650">
        <v>0.9</v>
      </c>
      <c r="AA32" s="650"/>
      <c r="AB32" s="650"/>
      <c r="AC32" s="650"/>
      <c r="AD32" s="651">
        <v>72401</v>
      </c>
      <c r="AE32" s="651"/>
      <c r="AF32" s="651"/>
      <c r="AG32" s="651"/>
      <c r="AH32" s="651"/>
      <c r="AI32" s="651"/>
      <c r="AJ32" s="651"/>
      <c r="AK32" s="651"/>
      <c r="AL32" s="652">
        <v>2.1</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3">
        <v>99.7</v>
      </c>
      <c r="BH32" s="684"/>
      <c r="BI32" s="684"/>
      <c r="BJ32" s="684"/>
      <c r="BK32" s="684"/>
      <c r="BL32" s="684"/>
      <c r="BM32" s="653">
        <v>98.5</v>
      </c>
      <c r="BN32" s="701"/>
      <c r="BO32" s="701"/>
      <c r="BP32" s="701"/>
      <c r="BQ32" s="702"/>
      <c r="BR32" s="713">
        <v>99.1</v>
      </c>
      <c r="BS32" s="684"/>
      <c r="BT32" s="684"/>
      <c r="BU32" s="684"/>
      <c r="BV32" s="684"/>
      <c r="BW32" s="684"/>
      <c r="BX32" s="653">
        <v>97.4</v>
      </c>
      <c r="BY32" s="701"/>
      <c r="BZ32" s="701"/>
      <c r="CA32" s="701"/>
      <c r="CB32" s="702"/>
      <c r="CD32" s="697"/>
      <c r="CE32" s="698"/>
      <c r="CF32" s="662" t="s">
        <v>317</v>
      </c>
      <c r="CG32" s="663"/>
      <c r="CH32" s="663"/>
      <c r="CI32" s="663"/>
      <c r="CJ32" s="663"/>
      <c r="CK32" s="663"/>
      <c r="CL32" s="663"/>
      <c r="CM32" s="663"/>
      <c r="CN32" s="663"/>
      <c r="CO32" s="663"/>
      <c r="CP32" s="663"/>
      <c r="CQ32" s="664"/>
      <c r="CR32" s="647" t="s">
        <v>227</v>
      </c>
      <c r="CS32" s="648"/>
      <c r="CT32" s="648"/>
      <c r="CU32" s="648"/>
      <c r="CV32" s="648"/>
      <c r="CW32" s="648"/>
      <c r="CX32" s="648"/>
      <c r="CY32" s="649"/>
      <c r="CZ32" s="652" t="s">
        <v>227</v>
      </c>
      <c r="DA32" s="681"/>
      <c r="DB32" s="681"/>
      <c r="DC32" s="686"/>
      <c r="DD32" s="656" t="s">
        <v>137</v>
      </c>
      <c r="DE32" s="648"/>
      <c r="DF32" s="648"/>
      <c r="DG32" s="648"/>
      <c r="DH32" s="648"/>
      <c r="DI32" s="648"/>
      <c r="DJ32" s="648"/>
      <c r="DK32" s="649"/>
      <c r="DL32" s="656" t="s">
        <v>137</v>
      </c>
      <c r="DM32" s="648"/>
      <c r="DN32" s="648"/>
      <c r="DO32" s="648"/>
      <c r="DP32" s="648"/>
      <c r="DQ32" s="648"/>
      <c r="DR32" s="648"/>
      <c r="DS32" s="648"/>
      <c r="DT32" s="648"/>
      <c r="DU32" s="648"/>
      <c r="DV32" s="649"/>
      <c r="DW32" s="652" t="s">
        <v>137</v>
      </c>
      <c r="DX32" s="681"/>
      <c r="DY32" s="681"/>
      <c r="DZ32" s="681"/>
      <c r="EA32" s="681"/>
      <c r="EB32" s="681"/>
      <c r="EC32" s="682"/>
    </row>
    <row r="33" spans="2:133" ht="11.25" customHeight="1" x14ac:dyDescent="0.15">
      <c r="B33" s="644" t="s">
        <v>318</v>
      </c>
      <c r="C33" s="645"/>
      <c r="D33" s="645"/>
      <c r="E33" s="645"/>
      <c r="F33" s="645"/>
      <c r="G33" s="645"/>
      <c r="H33" s="645"/>
      <c r="I33" s="645"/>
      <c r="J33" s="645"/>
      <c r="K33" s="645"/>
      <c r="L33" s="645"/>
      <c r="M33" s="645"/>
      <c r="N33" s="645"/>
      <c r="O33" s="645"/>
      <c r="P33" s="645"/>
      <c r="Q33" s="646"/>
      <c r="R33" s="647">
        <v>486599</v>
      </c>
      <c r="S33" s="648"/>
      <c r="T33" s="648"/>
      <c r="U33" s="648"/>
      <c r="V33" s="648"/>
      <c r="W33" s="648"/>
      <c r="X33" s="648"/>
      <c r="Y33" s="649"/>
      <c r="Z33" s="650">
        <v>5.9</v>
      </c>
      <c r="AA33" s="650"/>
      <c r="AB33" s="650"/>
      <c r="AC33" s="650"/>
      <c r="AD33" s="651" t="s">
        <v>137</v>
      </c>
      <c r="AE33" s="651"/>
      <c r="AF33" s="651"/>
      <c r="AG33" s="651"/>
      <c r="AH33" s="651"/>
      <c r="AI33" s="651"/>
      <c r="AJ33" s="651"/>
      <c r="AK33" s="651"/>
      <c r="AL33" s="652" t="s">
        <v>227</v>
      </c>
      <c r="AM33" s="653"/>
      <c r="AN33" s="653"/>
      <c r="AO33" s="654"/>
      <c r="AP33" s="708"/>
      <c r="AQ33" s="709"/>
      <c r="AR33" s="709"/>
      <c r="AS33" s="709"/>
      <c r="AT33" s="712"/>
      <c r="AU33" s="232"/>
      <c r="AV33" s="232"/>
      <c r="AW33" s="232"/>
      <c r="AX33" s="688" t="s">
        <v>319</v>
      </c>
      <c r="AY33" s="689"/>
      <c r="AZ33" s="689"/>
      <c r="BA33" s="689"/>
      <c r="BB33" s="689"/>
      <c r="BC33" s="689"/>
      <c r="BD33" s="689"/>
      <c r="BE33" s="689"/>
      <c r="BF33" s="690"/>
      <c r="BG33" s="717">
        <v>99.4</v>
      </c>
      <c r="BH33" s="718"/>
      <c r="BI33" s="718"/>
      <c r="BJ33" s="718"/>
      <c r="BK33" s="718"/>
      <c r="BL33" s="718"/>
      <c r="BM33" s="719">
        <v>98.3</v>
      </c>
      <c r="BN33" s="718"/>
      <c r="BO33" s="718"/>
      <c r="BP33" s="718"/>
      <c r="BQ33" s="720"/>
      <c r="BR33" s="717">
        <v>98.9</v>
      </c>
      <c r="BS33" s="718"/>
      <c r="BT33" s="718"/>
      <c r="BU33" s="718"/>
      <c r="BV33" s="718"/>
      <c r="BW33" s="718"/>
      <c r="BX33" s="719">
        <v>96.3</v>
      </c>
      <c r="BY33" s="718"/>
      <c r="BZ33" s="718"/>
      <c r="CA33" s="718"/>
      <c r="CB33" s="720"/>
      <c r="CD33" s="662" t="s">
        <v>320</v>
      </c>
      <c r="CE33" s="663"/>
      <c r="CF33" s="663"/>
      <c r="CG33" s="663"/>
      <c r="CH33" s="663"/>
      <c r="CI33" s="663"/>
      <c r="CJ33" s="663"/>
      <c r="CK33" s="663"/>
      <c r="CL33" s="663"/>
      <c r="CM33" s="663"/>
      <c r="CN33" s="663"/>
      <c r="CO33" s="663"/>
      <c r="CP33" s="663"/>
      <c r="CQ33" s="664"/>
      <c r="CR33" s="647">
        <v>4742415</v>
      </c>
      <c r="CS33" s="684"/>
      <c r="CT33" s="684"/>
      <c r="CU33" s="684"/>
      <c r="CV33" s="684"/>
      <c r="CW33" s="684"/>
      <c r="CX33" s="684"/>
      <c r="CY33" s="685"/>
      <c r="CZ33" s="652">
        <v>60.5</v>
      </c>
      <c r="DA33" s="681"/>
      <c r="DB33" s="681"/>
      <c r="DC33" s="686"/>
      <c r="DD33" s="656">
        <v>2858886</v>
      </c>
      <c r="DE33" s="684"/>
      <c r="DF33" s="684"/>
      <c r="DG33" s="684"/>
      <c r="DH33" s="684"/>
      <c r="DI33" s="684"/>
      <c r="DJ33" s="684"/>
      <c r="DK33" s="685"/>
      <c r="DL33" s="656">
        <v>1916320</v>
      </c>
      <c r="DM33" s="684"/>
      <c r="DN33" s="684"/>
      <c r="DO33" s="684"/>
      <c r="DP33" s="684"/>
      <c r="DQ33" s="684"/>
      <c r="DR33" s="684"/>
      <c r="DS33" s="684"/>
      <c r="DT33" s="684"/>
      <c r="DU33" s="684"/>
      <c r="DV33" s="685"/>
      <c r="DW33" s="652">
        <v>52.4</v>
      </c>
      <c r="DX33" s="681"/>
      <c r="DY33" s="681"/>
      <c r="DZ33" s="681"/>
      <c r="EA33" s="681"/>
      <c r="EB33" s="681"/>
      <c r="EC33" s="682"/>
    </row>
    <row r="34" spans="2:133" ht="11.25" customHeight="1" x14ac:dyDescent="0.15">
      <c r="B34" s="644" t="s">
        <v>321</v>
      </c>
      <c r="C34" s="645"/>
      <c r="D34" s="645"/>
      <c r="E34" s="645"/>
      <c r="F34" s="645"/>
      <c r="G34" s="645"/>
      <c r="H34" s="645"/>
      <c r="I34" s="645"/>
      <c r="J34" s="645"/>
      <c r="K34" s="645"/>
      <c r="L34" s="645"/>
      <c r="M34" s="645"/>
      <c r="N34" s="645"/>
      <c r="O34" s="645"/>
      <c r="P34" s="645"/>
      <c r="Q34" s="646"/>
      <c r="R34" s="647">
        <v>30466</v>
      </c>
      <c r="S34" s="648"/>
      <c r="T34" s="648"/>
      <c r="U34" s="648"/>
      <c r="V34" s="648"/>
      <c r="W34" s="648"/>
      <c r="X34" s="648"/>
      <c r="Y34" s="649"/>
      <c r="Z34" s="650">
        <v>0.4</v>
      </c>
      <c r="AA34" s="650"/>
      <c r="AB34" s="650"/>
      <c r="AC34" s="650"/>
      <c r="AD34" s="651">
        <v>24767</v>
      </c>
      <c r="AE34" s="651"/>
      <c r="AF34" s="651"/>
      <c r="AG34" s="651"/>
      <c r="AH34" s="651"/>
      <c r="AI34" s="651"/>
      <c r="AJ34" s="651"/>
      <c r="AK34" s="651"/>
      <c r="AL34" s="652">
        <v>0.7</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1313067</v>
      </c>
      <c r="CS34" s="648"/>
      <c r="CT34" s="648"/>
      <c r="CU34" s="648"/>
      <c r="CV34" s="648"/>
      <c r="CW34" s="648"/>
      <c r="CX34" s="648"/>
      <c r="CY34" s="649"/>
      <c r="CZ34" s="652">
        <v>16.7</v>
      </c>
      <c r="DA34" s="681"/>
      <c r="DB34" s="681"/>
      <c r="DC34" s="686"/>
      <c r="DD34" s="656">
        <v>1054787</v>
      </c>
      <c r="DE34" s="648"/>
      <c r="DF34" s="648"/>
      <c r="DG34" s="648"/>
      <c r="DH34" s="648"/>
      <c r="DI34" s="648"/>
      <c r="DJ34" s="648"/>
      <c r="DK34" s="649"/>
      <c r="DL34" s="656">
        <v>683117</v>
      </c>
      <c r="DM34" s="648"/>
      <c r="DN34" s="648"/>
      <c r="DO34" s="648"/>
      <c r="DP34" s="648"/>
      <c r="DQ34" s="648"/>
      <c r="DR34" s="648"/>
      <c r="DS34" s="648"/>
      <c r="DT34" s="648"/>
      <c r="DU34" s="648"/>
      <c r="DV34" s="649"/>
      <c r="DW34" s="652">
        <v>18.7</v>
      </c>
      <c r="DX34" s="681"/>
      <c r="DY34" s="681"/>
      <c r="DZ34" s="681"/>
      <c r="EA34" s="681"/>
      <c r="EB34" s="681"/>
      <c r="EC34" s="682"/>
    </row>
    <row r="35" spans="2:133" ht="11.25" customHeight="1" x14ac:dyDescent="0.15">
      <c r="B35" s="644" t="s">
        <v>323</v>
      </c>
      <c r="C35" s="645"/>
      <c r="D35" s="645"/>
      <c r="E35" s="645"/>
      <c r="F35" s="645"/>
      <c r="G35" s="645"/>
      <c r="H35" s="645"/>
      <c r="I35" s="645"/>
      <c r="J35" s="645"/>
      <c r="K35" s="645"/>
      <c r="L35" s="645"/>
      <c r="M35" s="645"/>
      <c r="N35" s="645"/>
      <c r="O35" s="645"/>
      <c r="P35" s="645"/>
      <c r="Q35" s="646"/>
      <c r="R35" s="647">
        <v>457018</v>
      </c>
      <c r="S35" s="648"/>
      <c r="T35" s="648"/>
      <c r="U35" s="648"/>
      <c r="V35" s="648"/>
      <c r="W35" s="648"/>
      <c r="X35" s="648"/>
      <c r="Y35" s="649"/>
      <c r="Z35" s="650">
        <v>5.6</v>
      </c>
      <c r="AA35" s="650"/>
      <c r="AB35" s="650"/>
      <c r="AC35" s="650"/>
      <c r="AD35" s="651" t="s">
        <v>227</v>
      </c>
      <c r="AE35" s="651"/>
      <c r="AF35" s="651"/>
      <c r="AG35" s="651"/>
      <c r="AH35" s="651"/>
      <c r="AI35" s="651"/>
      <c r="AJ35" s="651"/>
      <c r="AK35" s="651"/>
      <c r="AL35" s="652" t="s">
        <v>227</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27253</v>
      </c>
      <c r="CS35" s="684"/>
      <c r="CT35" s="684"/>
      <c r="CU35" s="684"/>
      <c r="CV35" s="684"/>
      <c r="CW35" s="684"/>
      <c r="CX35" s="684"/>
      <c r="CY35" s="685"/>
      <c r="CZ35" s="652">
        <v>0.3</v>
      </c>
      <c r="DA35" s="681"/>
      <c r="DB35" s="681"/>
      <c r="DC35" s="686"/>
      <c r="DD35" s="656">
        <v>26407</v>
      </c>
      <c r="DE35" s="684"/>
      <c r="DF35" s="684"/>
      <c r="DG35" s="684"/>
      <c r="DH35" s="684"/>
      <c r="DI35" s="684"/>
      <c r="DJ35" s="684"/>
      <c r="DK35" s="685"/>
      <c r="DL35" s="656">
        <v>26385</v>
      </c>
      <c r="DM35" s="684"/>
      <c r="DN35" s="684"/>
      <c r="DO35" s="684"/>
      <c r="DP35" s="684"/>
      <c r="DQ35" s="684"/>
      <c r="DR35" s="684"/>
      <c r="DS35" s="684"/>
      <c r="DT35" s="684"/>
      <c r="DU35" s="684"/>
      <c r="DV35" s="685"/>
      <c r="DW35" s="652">
        <v>0.7</v>
      </c>
      <c r="DX35" s="681"/>
      <c r="DY35" s="681"/>
      <c r="DZ35" s="681"/>
      <c r="EA35" s="681"/>
      <c r="EB35" s="681"/>
      <c r="EC35" s="682"/>
    </row>
    <row r="36" spans="2:133" ht="11.25" customHeight="1" x14ac:dyDescent="0.15">
      <c r="B36" s="644" t="s">
        <v>327</v>
      </c>
      <c r="C36" s="645"/>
      <c r="D36" s="645"/>
      <c r="E36" s="645"/>
      <c r="F36" s="645"/>
      <c r="G36" s="645"/>
      <c r="H36" s="645"/>
      <c r="I36" s="645"/>
      <c r="J36" s="645"/>
      <c r="K36" s="645"/>
      <c r="L36" s="645"/>
      <c r="M36" s="645"/>
      <c r="N36" s="645"/>
      <c r="O36" s="645"/>
      <c r="P36" s="645"/>
      <c r="Q36" s="646"/>
      <c r="R36" s="647">
        <v>307879</v>
      </c>
      <c r="S36" s="648"/>
      <c r="T36" s="648"/>
      <c r="U36" s="648"/>
      <c r="V36" s="648"/>
      <c r="W36" s="648"/>
      <c r="X36" s="648"/>
      <c r="Y36" s="649"/>
      <c r="Z36" s="650">
        <v>3.7</v>
      </c>
      <c r="AA36" s="650"/>
      <c r="AB36" s="650"/>
      <c r="AC36" s="650"/>
      <c r="AD36" s="651" t="s">
        <v>137</v>
      </c>
      <c r="AE36" s="651"/>
      <c r="AF36" s="651"/>
      <c r="AG36" s="651"/>
      <c r="AH36" s="651"/>
      <c r="AI36" s="651"/>
      <c r="AJ36" s="651"/>
      <c r="AK36" s="651"/>
      <c r="AL36" s="652" t="s">
        <v>137</v>
      </c>
      <c r="AM36" s="653"/>
      <c r="AN36" s="653"/>
      <c r="AO36" s="654"/>
      <c r="AP36" s="235"/>
      <c r="AQ36" s="721" t="s">
        <v>328</v>
      </c>
      <c r="AR36" s="722"/>
      <c r="AS36" s="722"/>
      <c r="AT36" s="722"/>
      <c r="AU36" s="722"/>
      <c r="AV36" s="722"/>
      <c r="AW36" s="722"/>
      <c r="AX36" s="722"/>
      <c r="AY36" s="723"/>
      <c r="AZ36" s="636">
        <v>804515</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33900</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2196643</v>
      </c>
      <c r="CS36" s="648"/>
      <c r="CT36" s="648"/>
      <c r="CU36" s="648"/>
      <c r="CV36" s="648"/>
      <c r="CW36" s="648"/>
      <c r="CX36" s="648"/>
      <c r="CY36" s="649"/>
      <c r="CZ36" s="652">
        <v>28</v>
      </c>
      <c r="DA36" s="681"/>
      <c r="DB36" s="681"/>
      <c r="DC36" s="686"/>
      <c r="DD36" s="656">
        <v>672920</v>
      </c>
      <c r="DE36" s="648"/>
      <c r="DF36" s="648"/>
      <c r="DG36" s="648"/>
      <c r="DH36" s="648"/>
      <c r="DI36" s="648"/>
      <c r="DJ36" s="648"/>
      <c r="DK36" s="649"/>
      <c r="DL36" s="656">
        <v>524785</v>
      </c>
      <c r="DM36" s="648"/>
      <c r="DN36" s="648"/>
      <c r="DO36" s="648"/>
      <c r="DP36" s="648"/>
      <c r="DQ36" s="648"/>
      <c r="DR36" s="648"/>
      <c r="DS36" s="648"/>
      <c r="DT36" s="648"/>
      <c r="DU36" s="648"/>
      <c r="DV36" s="649"/>
      <c r="DW36" s="652">
        <v>14.4</v>
      </c>
      <c r="DX36" s="681"/>
      <c r="DY36" s="681"/>
      <c r="DZ36" s="681"/>
      <c r="EA36" s="681"/>
      <c r="EB36" s="681"/>
      <c r="EC36" s="682"/>
    </row>
    <row r="37" spans="2:133" ht="11.25" customHeight="1" x14ac:dyDescent="0.15">
      <c r="B37" s="644" t="s">
        <v>331</v>
      </c>
      <c r="C37" s="645"/>
      <c r="D37" s="645"/>
      <c r="E37" s="645"/>
      <c r="F37" s="645"/>
      <c r="G37" s="645"/>
      <c r="H37" s="645"/>
      <c r="I37" s="645"/>
      <c r="J37" s="645"/>
      <c r="K37" s="645"/>
      <c r="L37" s="645"/>
      <c r="M37" s="645"/>
      <c r="N37" s="645"/>
      <c r="O37" s="645"/>
      <c r="P37" s="645"/>
      <c r="Q37" s="646"/>
      <c r="R37" s="647">
        <v>301887</v>
      </c>
      <c r="S37" s="648"/>
      <c r="T37" s="648"/>
      <c r="U37" s="648"/>
      <c r="V37" s="648"/>
      <c r="W37" s="648"/>
      <c r="X37" s="648"/>
      <c r="Y37" s="649"/>
      <c r="Z37" s="650">
        <v>3.7</v>
      </c>
      <c r="AA37" s="650"/>
      <c r="AB37" s="650"/>
      <c r="AC37" s="650"/>
      <c r="AD37" s="651" t="s">
        <v>227</v>
      </c>
      <c r="AE37" s="651"/>
      <c r="AF37" s="651"/>
      <c r="AG37" s="651"/>
      <c r="AH37" s="651"/>
      <c r="AI37" s="651"/>
      <c r="AJ37" s="651"/>
      <c r="AK37" s="651"/>
      <c r="AL37" s="652" t="s">
        <v>227</v>
      </c>
      <c r="AM37" s="653"/>
      <c r="AN37" s="653"/>
      <c r="AO37" s="654"/>
      <c r="AQ37" s="725" t="s">
        <v>332</v>
      </c>
      <c r="AR37" s="726"/>
      <c r="AS37" s="726"/>
      <c r="AT37" s="726"/>
      <c r="AU37" s="726"/>
      <c r="AV37" s="726"/>
      <c r="AW37" s="726"/>
      <c r="AX37" s="726"/>
      <c r="AY37" s="727"/>
      <c r="AZ37" s="647">
        <v>307294</v>
      </c>
      <c r="BA37" s="648"/>
      <c r="BB37" s="648"/>
      <c r="BC37" s="648"/>
      <c r="BD37" s="684"/>
      <c r="BE37" s="684"/>
      <c r="BF37" s="702"/>
      <c r="BG37" s="662" t="s">
        <v>333</v>
      </c>
      <c r="BH37" s="663"/>
      <c r="BI37" s="663"/>
      <c r="BJ37" s="663"/>
      <c r="BK37" s="663"/>
      <c r="BL37" s="663"/>
      <c r="BM37" s="663"/>
      <c r="BN37" s="663"/>
      <c r="BO37" s="663"/>
      <c r="BP37" s="663"/>
      <c r="BQ37" s="663"/>
      <c r="BR37" s="663"/>
      <c r="BS37" s="663"/>
      <c r="BT37" s="663"/>
      <c r="BU37" s="664"/>
      <c r="BV37" s="647">
        <v>25327</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371024</v>
      </c>
      <c r="CS37" s="684"/>
      <c r="CT37" s="684"/>
      <c r="CU37" s="684"/>
      <c r="CV37" s="684"/>
      <c r="CW37" s="684"/>
      <c r="CX37" s="684"/>
      <c r="CY37" s="685"/>
      <c r="CZ37" s="652">
        <v>4.7</v>
      </c>
      <c r="DA37" s="681"/>
      <c r="DB37" s="681"/>
      <c r="DC37" s="686"/>
      <c r="DD37" s="656">
        <v>371024</v>
      </c>
      <c r="DE37" s="684"/>
      <c r="DF37" s="684"/>
      <c r="DG37" s="684"/>
      <c r="DH37" s="684"/>
      <c r="DI37" s="684"/>
      <c r="DJ37" s="684"/>
      <c r="DK37" s="685"/>
      <c r="DL37" s="656">
        <v>369539</v>
      </c>
      <c r="DM37" s="684"/>
      <c r="DN37" s="684"/>
      <c r="DO37" s="684"/>
      <c r="DP37" s="684"/>
      <c r="DQ37" s="684"/>
      <c r="DR37" s="684"/>
      <c r="DS37" s="684"/>
      <c r="DT37" s="684"/>
      <c r="DU37" s="684"/>
      <c r="DV37" s="685"/>
      <c r="DW37" s="652">
        <v>10.1</v>
      </c>
      <c r="DX37" s="681"/>
      <c r="DY37" s="681"/>
      <c r="DZ37" s="681"/>
      <c r="EA37" s="681"/>
      <c r="EB37" s="681"/>
      <c r="EC37" s="682"/>
    </row>
    <row r="38" spans="2:133" ht="11.25" customHeight="1" x14ac:dyDescent="0.15">
      <c r="B38" s="644" t="s">
        <v>335</v>
      </c>
      <c r="C38" s="645"/>
      <c r="D38" s="645"/>
      <c r="E38" s="645"/>
      <c r="F38" s="645"/>
      <c r="G38" s="645"/>
      <c r="H38" s="645"/>
      <c r="I38" s="645"/>
      <c r="J38" s="645"/>
      <c r="K38" s="645"/>
      <c r="L38" s="645"/>
      <c r="M38" s="645"/>
      <c r="N38" s="645"/>
      <c r="O38" s="645"/>
      <c r="P38" s="645"/>
      <c r="Q38" s="646"/>
      <c r="R38" s="647">
        <v>137791</v>
      </c>
      <c r="S38" s="648"/>
      <c r="T38" s="648"/>
      <c r="U38" s="648"/>
      <c r="V38" s="648"/>
      <c r="W38" s="648"/>
      <c r="X38" s="648"/>
      <c r="Y38" s="649"/>
      <c r="Z38" s="650">
        <v>1.7</v>
      </c>
      <c r="AA38" s="650"/>
      <c r="AB38" s="650"/>
      <c r="AC38" s="650"/>
      <c r="AD38" s="651">
        <v>1080</v>
      </c>
      <c r="AE38" s="651"/>
      <c r="AF38" s="651"/>
      <c r="AG38" s="651"/>
      <c r="AH38" s="651"/>
      <c r="AI38" s="651"/>
      <c r="AJ38" s="651"/>
      <c r="AK38" s="651"/>
      <c r="AL38" s="652">
        <v>0</v>
      </c>
      <c r="AM38" s="653"/>
      <c r="AN38" s="653"/>
      <c r="AO38" s="654"/>
      <c r="AQ38" s="725" t="s">
        <v>336</v>
      </c>
      <c r="AR38" s="726"/>
      <c r="AS38" s="726"/>
      <c r="AT38" s="726"/>
      <c r="AU38" s="726"/>
      <c r="AV38" s="726"/>
      <c r="AW38" s="726"/>
      <c r="AX38" s="726"/>
      <c r="AY38" s="727"/>
      <c r="AZ38" s="647">
        <v>1957</v>
      </c>
      <c r="BA38" s="648"/>
      <c r="BB38" s="648"/>
      <c r="BC38" s="648"/>
      <c r="BD38" s="684"/>
      <c r="BE38" s="684"/>
      <c r="BF38" s="702"/>
      <c r="BG38" s="662" t="s">
        <v>337</v>
      </c>
      <c r="BH38" s="663"/>
      <c r="BI38" s="663"/>
      <c r="BJ38" s="663"/>
      <c r="BK38" s="663"/>
      <c r="BL38" s="663"/>
      <c r="BM38" s="663"/>
      <c r="BN38" s="663"/>
      <c r="BO38" s="663"/>
      <c r="BP38" s="663"/>
      <c r="BQ38" s="663"/>
      <c r="BR38" s="663"/>
      <c r="BS38" s="663"/>
      <c r="BT38" s="663"/>
      <c r="BU38" s="664"/>
      <c r="BV38" s="647">
        <v>1823</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802558</v>
      </c>
      <c r="CS38" s="648"/>
      <c r="CT38" s="648"/>
      <c r="CU38" s="648"/>
      <c r="CV38" s="648"/>
      <c r="CW38" s="648"/>
      <c r="CX38" s="648"/>
      <c r="CY38" s="649"/>
      <c r="CZ38" s="652">
        <v>10.199999999999999</v>
      </c>
      <c r="DA38" s="681"/>
      <c r="DB38" s="681"/>
      <c r="DC38" s="686"/>
      <c r="DD38" s="656">
        <v>707175</v>
      </c>
      <c r="DE38" s="648"/>
      <c r="DF38" s="648"/>
      <c r="DG38" s="648"/>
      <c r="DH38" s="648"/>
      <c r="DI38" s="648"/>
      <c r="DJ38" s="648"/>
      <c r="DK38" s="649"/>
      <c r="DL38" s="656">
        <v>682033</v>
      </c>
      <c r="DM38" s="648"/>
      <c r="DN38" s="648"/>
      <c r="DO38" s="648"/>
      <c r="DP38" s="648"/>
      <c r="DQ38" s="648"/>
      <c r="DR38" s="648"/>
      <c r="DS38" s="648"/>
      <c r="DT38" s="648"/>
      <c r="DU38" s="648"/>
      <c r="DV38" s="649"/>
      <c r="DW38" s="652">
        <v>18.7</v>
      </c>
      <c r="DX38" s="681"/>
      <c r="DY38" s="681"/>
      <c r="DZ38" s="681"/>
      <c r="EA38" s="681"/>
      <c r="EB38" s="681"/>
      <c r="EC38" s="682"/>
    </row>
    <row r="39" spans="2:133" ht="11.25" customHeight="1" x14ac:dyDescent="0.15">
      <c r="B39" s="644" t="s">
        <v>339</v>
      </c>
      <c r="C39" s="645"/>
      <c r="D39" s="645"/>
      <c r="E39" s="645"/>
      <c r="F39" s="645"/>
      <c r="G39" s="645"/>
      <c r="H39" s="645"/>
      <c r="I39" s="645"/>
      <c r="J39" s="645"/>
      <c r="K39" s="645"/>
      <c r="L39" s="645"/>
      <c r="M39" s="645"/>
      <c r="N39" s="645"/>
      <c r="O39" s="645"/>
      <c r="P39" s="645"/>
      <c r="Q39" s="646"/>
      <c r="R39" s="647">
        <v>249600</v>
      </c>
      <c r="S39" s="648"/>
      <c r="T39" s="648"/>
      <c r="U39" s="648"/>
      <c r="V39" s="648"/>
      <c r="W39" s="648"/>
      <c r="X39" s="648"/>
      <c r="Y39" s="649"/>
      <c r="Z39" s="650">
        <v>3</v>
      </c>
      <c r="AA39" s="650"/>
      <c r="AB39" s="650"/>
      <c r="AC39" s="650"/>
      <c r="AD39" s="651" t="s">
        <v>137</v>
      </c>
      <c r="AE39" s="651"/>
      <c r="AF39" s="651"/>
      <c r="AG39" s="651"/>
      <c r="AH39" s="651"/>
      <c r="AI39" s="651"/>
      <c r="AJ39" s="651"/>
      <c r="AK39" s="651"/>
      <c r="AL39" s="652" t="s">
        <v>227</v>
      </c>
      <c r="AM39" s="653"/>
      <c r="AN39" s="653"/>
      <c r="AO39" s="654"/>
      <c r="AQ39" s="725" t="s">
        <v>340</v>
      </c>
      <c r="AR39" s="726"/>
      <c r="AS39" s="726"/>
      <c r="AT39" s="726"/>
      <c r="AU39" s="726"/>
      <c r="AV39" s="726"/>
      <c r="AW39" s="726"/>
      <c r="AX39" s="726"/>
      <c r="AY39" s="727"/>
      <c r="AZ39" s="647" t="s">
        <v>137</v>
      </c>
      <c r="BA39" s="648"/>
      <c r="BB39" s="648"/>
      <c r="BC39" s="648"/>
      <c r="BD39" s="684"/>
      <c r="BE39" s="684"/>
      <c r="BF39" s="702"/>
      <c r="BG39" s="662" t="s">
        <v>341</v>
      </c>
      <c r="BH39" s="663"/>
      <c r="BI39" s="663"/>
      <c r="BJ39" s="663"/>
      <c r="BK39" s="663"/>
      <c r="BL39" s="663"/>
      <c r="BM39" s="663"/>
      <c r="BN39" s="663"/>
      <c r="BO39" s="663"/>
      <c r="BP39" s="663"/>
      <c r="BQ39" s="663"/>
      <c r="BR39" s="663"/>
      <c r="BS39" s="663"/>
      <c r="BT39" s="663"/>
      <c r="BU39" s="664"/>
      <c r="BV39" s="647">
        <v>3033</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402094</v>
      </c>
      <c r="CS39" s="684"/>
      <c r="CT39" s="684"/>
      <c r="CU39" s="684"/>
      <c r="CV39" s="684"/>
      <c r="CW39" s="684"/>
      <c r="CX39" s="684"/>
      <c r="CY39" s="685"/>
      <c r="CZ39" s="652">
        <v>5.0999999999999996</v>
      </c>
      <c r="DA39" s="681"/>
      <c r="DB39" s="681"/>
      <c r="DC39" s="686"/>
      <c r="DD39" s="656">
        <v>397597</v>
      </c>
      <c r="DE39" s="684"/>
      <c r="DF39" s="684"/>
      <c r="DG39" s="684"/>
      <c r="DH39" s="684"/>
      <c r="DI39" s="684"/>
      <c r="DJ39" s="684"/>
      <c r="DK39" s="685"/>
      <c r="DL39" s="656" t="s">
        <v>227</v>
      </c>
      <c r="DM39" s="684"/>
      <c r="DN39" s="684"/>
      <c r="DO39" s="684"/>
      <c r="DP39" s="684"/>
      <c r="DQ39" s="684"/>
      <c r="DR39" s="684"/>
      <c r="DS39" s="684"/>
      <c r="DT39" s="684"/>
      <c r="DU39" s="684"/>
      <c r="DV39" s="685"/>
      <c r="DW39" s="652" t="s">
        <v>137</v>
      </c>
      <c r="DX39" s="681"/>
      <c r="DY39" s="681"/>
      <c r="DZ39" s="681"/>
      <c r="EA39" s="681"/>
      <c r="EB39" s="681"/>
      <c r="EC39" s="682"/>
    </row>
    <row r="40" spans="2:133" ht="11.25" customHeight="1" x14ac:dyDescent="0.15">
      <c r="B40" s="644" t="s">
        <v>343</v>
      </c>
      <c r="C40" s="645"/>
      <c r="D40" s="645"/>
      <c r="E40" s="645"/>
      <c r="F40" s="645"/>
      <c r="G40" s="645"/>
      <c r="H40" s="645"/>
      <c r="I40" s="645"/>
      <c r="J40" s="645"/>
      <c r="K40" s="645"/>
      <c r="L40" s="645"/>
      <c r="M40" s="645"/>
      <c r="N40" s="645"/>
      <c r="O40" s="645"/>
      <c r="P40" s="645"/>
      <c r="Q40" s="646"/>
      <c r="R40" s="647" t="s">
        <v>137</v>
      </c>
      <c r="S40" s="648"/>
      <c r="T40" s="648"/>
      <c r="U40" s="648"/>
      <c r="V40" s="648"/>
      <c r="W40" s="648"/>
      <c r="X40" s="648"/>
      <c r="Y40" s="649"/>
      <c r="Z40" s="650" t="s">
        <v>227</v>
      </c>
      <c r="AA40" s="650"/>
      <c r="AB40" s="650"/>
      <c r="AC40" s="650"/>
      <c r="AD40" s="651" t="s">
        <v>227</v>
      </c>
      <c r="AE40" s="651"/>
      <c r="AF40" s="651"/>
      <c r="AG40" s="651"/>
      <c r="AH40" s="651"/>
      <c r="AI40" s="651"/>
      <c r="AJ40" s="651"/>
      <c r="AK40" s="651"/>
      <c r="AL40" s="652" t="s">
        <v>137</v>
      </c>
      <c r="AM40" s="653"/>
      <c r="AN40" s="653"/>
      <c r="AO40" s="654"/>
      <c r="AQ40" s="725" t="s">
        <v>344</v>
      </c>
      <c r="AR40" s="726"/>
      <c r="AS40" s="726"/>
      <c r="AT40" s="726"/>
      <c r="AU40" s="726"/>
      <c r="AV40" s="726"/>
      <c r="AW40" s="726"/>
      <c r="AX40" s="726"/>
      <c r="AY40" s="727"/>
      <c r="AZ40" s="647" t="s">
        <v>137</v>
      </c>
      <c r="BA40" s="648"/>
      <c r="BB40" s="648"/>
      <c r="BC40" s="648"/>
      <c r="BD40" s="684"/>
      <c r="BE40" s="684"/>
      <c r="BF40" s="702"/>
      <c r="BG40" s="728" t="s">
        <v>345</v>
      </c>
      <c r="BH40" s="729"/>
      <c r="BI40" s="729"/>
      <c r="BJ40" s="729"/>
      <c r="BK40" s="729"/>
      <c r="BL40" s="236"/>
      <c r="BM40" s="663" t="s">
        <v>346</v>
      </c>
      <c r="BN40" s="663"/>
      <c r="BO40" s="663"/>
      <c r="BP40" s="663"/>
      <c r="BQ40" s="663"/>
      <c r="BR40" s="663"/>
      <c r="BS40" s="663"/>
      <c r="BT40" s="663"/>
      <c r="BU40" s="664"/>
      <c r="BV40" s="647">
        <v>98</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800</v>
      </c>
      <c r="CS40" s="648"/>
      <c r="CT40" s="648"/>
      <c r="CU40" s="648"/>
      <c r="CV40" s="648"/>
      <c r="CW40" s="648"/>
      <c r="CX40" s="648"/>
      <c r="CY40" s="649"/>
      <c r="CZ40" s="652">
        <v>0</v>
      </c>
      <c r="DA40" s="681"/>
      <c r="DB40" s="681"/>
      <c r="DC40" s="686"/>
      <c r="DD40" s="656" t="s">
        <v>227</v>
      </c>
      <c r="DE40" s="648"/>
      <c r="DF40" s="648"/>
      <c r="DG40" s="648"/>
      <c r="DH40" s="648"/>
      <c r="DI40" s="648"/>
      <c r="DJ40" s="648"/>
      <c r="DK40" s="649"/>
      <c r="DL40" s="656" t="s">
        <v>137</v>
      </c>
      <c r="DM40" s="648"/>
      <c r="DN40" s="648"/>
      <c r="DO40" s="648"/>
      <c r="DP40" s="648"/>
      <c r="DQ40" s="648"/>
      <c r="DR40" s="648"/>
      <c r="DS40" s="648"/>
      <c r="DT40" s="648"/>
      <c r="DU40" s="648"/>
      <c r="DV40" s="649"/>
      <c r="DW40" s="652" t="s">
        <v>227</v>
      </c>
      <c r="DX40" s="681"/>
      <c r="DY40" s="681"/>
      <c r="DZ40" s="681"/>
      <c r="EA40" s="681"/>
      <c r="EB40" s="681"/>
      <c r="EC40" s="682"/>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137</v>
      </c>
      <c r="S41" s="648"/>
      <c r="T41" s="648"/>
      <c r="U41" s="648"/>
      <c r="V41" s="648"/>
      <c r="W41" s="648"/>
      <c r="X41" s="648"/>
      <c r="Y41" s="649"/>
      <c r="Z41" s="650" t="s">
        <v>137</v>
      </c>
      <c r="AA41" s="650"/>
      <c r="AB41" s="650"/>
      <c r="AC41" s="650"/>
      <c r="AD41" s="651" t="s">
        <v>227</v>
      </c>
      <c r="AE41" s="651"/>
      <c r="AF41" s="651"/>
      <c r="AG41" s="651"/>
      <c r="AH41" s="651"/>
      <c r="AI41" s="651"/>
      <c r="AJ41" s="651"/>
      <c r="AK41" s="651"/>
      <c r="AL41" s="652" t="s">
        <v>227</v>
      </c>
      <c r="AM41" s="653"/>
      <c r="AN41" s="653"/>
      <c r="AO41" s="654"/>
      <c r="AQ41" s="725" t="s">
        <v>349</v>
      </c>
      <c r="AR41" s="726"/>
      <c r="AS41" s="726"/>
      <c r="AT41" s="726"/>
      <c r="AU41" s="726"/>
      <c r="AV41" s="726"/>
      <c r="AW41" s="726"/>
      <c r="AX41" s="726"/>
      <c r="AY41" s="727"/>
      <c r="AZ41" s="647">
        <v>109131</v>
      </c>
      <c r="BA41" s="648"/>
      <c r="BB41" s="648"/>
      <c r="BC41" s="648"/>
      <c r="BD41" s="684"/>
      <c r="BE41" s="684"/>
      <c r="BF41" s="702"/>
      <c r="BG41" s="728"/>
      <c r="BH41" s="729"/>
      <c r="BI41" s="729"/>
      <c r="BJ41" s="729"/>
      <c r="BK41" s="729"/>
      <c r="BL41" s="236"/>
      <c r="BM41" s="663" t="s">
        <v>350</v>
      </c>
      <c r="BN41" s="663"/>
      <c r="BO41" s="663"/>
      <c r="BP41" s="663"/>
      <c r="BQ41" s="663"/>
      <c r="BR41" s="663"/>
      <c r="BS41" s="663"/>
      <c r="BT41" s="663"/>
      <c r="BU41" s="664"/>
      <c r="BV41" s="647">
        <v>1</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227</v>
      </c>
      <c r="CS41" s="684"/>
      <c r="CT41" s="684"/>
      <c r="CU41" s="684"/>
      <c r="CV41" s="684"/>
      <c r="CW41" s="684"/>
      <c r="CX41" s="684"/>
      <c r="CY41" s="685"/>
      <c r="CZ41" s="652" t="s">
        <v>227</v>
      </c>
      <c r="DA41" s="681"/>
      <c r="DB41" s="681"/>
      <c r="DC41" s="686"/>
      <c r="DD41" s="656" t="s">
        <v>227</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352</v>
      </c>
      <c r="C42" s="645"/>
      <c r="D42" s="645"/>
      <c r="E42" s="645"/>
      <c r="F42" s="645"/>
      <c r="G42" s="645"/>
      <c r="H42" s="645"/>
      <c r="I42" s="645"/>
      <c r="J42" s="645"/>
      <c r="K42" s="645"/>
      <c r="L42" s="645"/>
      <c r="M42" s="645"/>
      <c r="N42" s="645"/>
      <c r="O42" s="645"/>
      <c r="P42" s="645"/>
      <c r="Q42" s="646"/>
      <c r="R42" s="647">
        <v>173000</v>
      </c>
      <c r="S42" s="648"/>
      <c r="T42" s="648"/>
      <c r="U42" s="648"/>
      <c r="V42" s="648"/>
      <c r="W42" s="648"/>
      <c r="X42" s="648"/>
      <c r="Y42" s="649"/>
      <c r="Z42" s="650">
        <v>2.1</v>
      </c>
      <c r="AA42" s="650"/>
      <c r="AB42" s="650"/>
      <c r="AC42" s="650"/>
      <c r="AD42" s="651" t="s">
        <v>137</v>
      </c>
      <c r="AE42" s="651"/>
      <c r="AF42" s="651"/>
      <c r="AG42" s="651"/>
      <c r="AH42" s="651"/>
      <c r="AI42" s="651"/>
      <c r="AJ42" s="651"/>
      <c r="AK42" s="651"/>
      <c r="AL42" s="652" t="s">
        <v>227</v>
      </c>
      <c r="AM42" s="653"/>
      <c r="AN42" s="653"/>
      <c r="AO42" s="654"/>
      <c r="AQ42" s="746" t="s">
        <v>353</v>
      </c>
      <c r="AR42" s="747"/>
      <c r="AS42" s="747"/>
      <c r="AT42" s="747"/>
      <c r="AU42" s="747"/>
      <c r="AV42" s="747"/>
      <c r="AW42" s="747"/>
      <c r="AX42" s="747"/>
      <c r="AY42" s="748"/>
      <c r="AZ42" s="738">
        <v>386133</v>
      </c>
      <c r="BA42" s="739"/>
      <c r="BB42" s="739"/>
      <c r="BC42" s="739"/>
      <c r="BD42" s="718"/>
      <c r="BE42" s="718"/>
      <c r="BF42" s="720"/>
      <c r="BG42" s="730"/>
      <c r="BH42" s="731"/>
      <c r="BI42" s="731"/>
      <c r="BJ42" s="731"/>
      <c r="BK42" s="731"/>
      <c r="BL42" s="237"/>
      <c r="BM42" s="673" t="s">
        <v>354</v>
      </c>
      <c r="BN42" s="673"/>
      <c r="BO42" s="673"/>
      <c r="BP42" s="673"/>
      <c r="BQ42" s="673"/>
      <c r="BR42" s="673"/>
      <c r="BS42" s="673"/>
      <c r="BT42" s="673"/>
      <c r="BU42" s="674"/>
      <c r="BV42" s="738">
        <v>293</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680900</v>
      </c>
      <c r="CS42" s="648"/>
      <c r="CT42" s="648"/>
      <c r="CU42" s="648"/>
      <c r="CV42" s="648"/>
      <c r="CW42" s="648"/>
      <c r="CX42" s="648"/>
      <c r="CY42" s="649"/>
      <c r="CZ42" s="652">
        <v>8.6999999999999993</v>
      </c>
      <c r="DA42" s="653"/>
      <c r="DB42" s="653"/>
      <c r="DC42" s="665"/>
      <c r="DD42" s="656">
        <v>359549</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356</v>
      </c>
      <c r="C43" s="689"/>
      <c r="D43" s="689"/>
      <c r="E43" s="689"/>
      <c r="F43" s="689"/>
      <c r="G43" s="689"/>
      <c r="H43" s="689"/>
      <c r="I43" s="689"/>
      <c r="J43" s="689"/>
      <c r="K43" s="689"/>
      <c r="L43" s="689"/>
      <c r="M43" s="689"/>
      <c r="N43" s="689"/>
      <c r="O43" s="689"/>
      <c r="P43" s="689"/>
      <c r="Q43" s="690"/>
      <c r="R43" s="738">
        <v>8232055</v>
      </c>
      <c r="S43" s="739"/>
      <c r="T43" s="739"/>
      <c r="U43" s="739"/>
      <c r="V43" s="739"/>
      <c r="W43" s="739"/>
      <c r="X43" s="739"/>
      <c r="Y43" s="740"/>
      <c r="Z43" s="741">
        <v>100</v>
      </c>
      <c r="AA43" s="741"/>
      <c r="AB43" s="741"/>
      <c r="AC43" s="741"/>
      <c r="AD43" s="742">
        <v>3480839</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40513</v>
      </c>
      <c r="CS43" s="684"/>
      <c r="CT43" s="684"/>
      <c r="CU43" s="684"/>
      <c r="CV43" s="684"/>
      <c r="CW43" s="684"/>
      <c r="CX43" s="684"/>
      <c r="CY43" s="685"/>
      <c r="CZ43" s="652">
        <v>0.5</v>
      </c>
      <c r="DA43" s="681"/>
      <c r="DB43" s="681"/>
      <c r="DC43" s="686"/>
      <c r="DD43" s="656">
        <v>40513</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358</v>
      </c>
      <c r="CG44" s="645"/>
      <c r="CH44" s="645"/>
      <c r="CI44" s="645"/>
      <c r="CJ44" s="645"/>
      <c r="CK44" s="645"/>
      <c r="CL44" s="645"/>
      <c r="CM44" s="645"/>
      <c r="CN44" s="645"/>
      <c r="CO44" s="645"/>
      <c r="CP44" s="645"/>
      <c r="CQ44" s="646"/>
      <c r="CR44" s="647">
        <v>680900</v>
      </c>
      <c r="CS44" s="648"/>
      <c r="CT44" s="648"/>
      <c r="CU44" s="648"/>
      <c r="CV44" s="648"/>
      <c r="CW44" s="648"/>
      <c r="CX44" s="648"/>
      <c r="CY44" s="649"/>
      <c r="CZ44" s="652">
        <v>8.6999999999999993</v>
      </c>
      <c r="DA44" s="653"/>
      <c r="DB44" s="653"/>
      <c r="DC44" s="665"/>
      <c r="DD44" s="656">
        <v>359549</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253296</v>
      </c>
      <c r="CS45" s="684"/>
      <c r="CT45" s="684"/>
      <c r="CU45" s="684"/>
      <c r="CV45" s="684"/>
      <c r="CW45" s="684"/>
      <c r="CX45" s="684"/>
      <c r="CY45" s="685"/>
      <c r="CZ45" s="652">
        <v>3.2</v>
      </c>
      <c r="DA45" s="681"/>
      <c r="DB45" s="681"/>
      <c r="DC45" s="686"/>
      <c r="DD45" s="656">
        <v>45562</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425711</v>
      </c>
      <c r="CS46" s="648"/>
      <c r="CT46" s="648"/>
      <c r="CU46" s="648"/>
      <c r="CV46" s="648"/>
      <c r="CW46" s="648"/>
      <c r="CX46" s="648"/>
      <c r="CY46" s="649"/>
      <c r="CZ46" s="652">
        <v>5.4</v>
      </c>
      <c r="DA46" s="653"/>
      <c r="DB46" s="653"/>
      <c r="DC46" s="665"/>
      <c r="DD46" s="656">
        <v>312094</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t="s">
        <v>227</v>
      </c>
      <c r="CS47" s="684"/>
      <c r="CT47" s="684"/>
      <c r="CU47" s="684"/>
      <c r="CV47" s="684"/>
      <c r="CW47" s="684"/>
      <c r="CX47" s="684"/>
      <c r="CY47" s="685"/>
      <c r="CZ47" s="652" t="s">
        <v>227</v>
      </c>
      <c r="DA47" s="681"/>
      <c r="DB47" s="681"/>
      <c r="DC47" s="686"/>
      <c r="DD47" s="656" t="s">
        <v>137</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137</v>
      </c>
      <c r="CS48" s="648"/>
      <c r="CT48" s="648"/>
      <c r="CU48" s="648"/>
      <c r="CV48" s="648"/>
      <c r="CW48" s="648"/>
      <c r="CX48" s="648"/>
      <c r="CY48" s="649"/>
      <c r="CZ48" s="652" t="s">
        <v>246</v>
      </c>
      <c r="DA48" s="653"/>
      <c r="DB48" s="653"/>
      <c r="DC48" s="665"/>
      <c r="DD48" s="656" t="s">
        <v>227</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366</v>
      </c>
      <c r="CE49" s="689"/>
      <c r="CF49" s="689"/>
      <c r="CG49" s="689"/>
      <c r="CH49" s="689"/>
      <c r="CI49" s="689"/>
      <c r="CJ49" s="689"/>
      <c r="CK49" s="689"/>
      <c r="CL49" s="689"/>
      <c r="CM49" s="689"/>
      <c r="CN49" s="689"/>
      <c r="CO49" s="689"/>
      <c r="CP49" s="689"/>
      <c r="CQ49" s="690"/>
      <c r="CR49" s="738">
        <v>7841481</v>
      </c>
      <c r="CS49" s="718"/>
      <c r="CT49" s="718"/>
      <c r="CU49" s="718"/>
      <c r="CV49" s="718"/>
      <c r="CW49" s="718"/>
      <c r="CX49" s="718"/>
      <c r="CY49" s="749"/>
      <c r="CZ49" s="743">
        <v>100</v>
      </c>
      <c r="DA49" s="750"/>
      <c r="DB49" s="750"/>
      <c r="DC49" s="751"/>
      <c r="DD49" s="752">
        <v>4700565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1Vhl/kTdsgWuECe1D/ZiOOdFm7AfbLVRcvDQF0Z6CNL+RzNU/jsyzs+Jd8aHqVDFc8xGl7g8n+LeZr9NdXpvXg==" saltValue="IxSpsCbc9L6tDTvdVrRzw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DQ8" sqref="DQ8:DU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389</v>
      </c>
      <c r="C7" s="780"/>
      <c r="D7" s="780"/>
      <c r="E7" s="780"/>
      <c r="F7" s="780"/>
      <c r="G7" s="780"/>
      <c r="H7" s="780"/>
      <c r="I7" s="780"/>
      <c r="J7" s="780"/>
      <c r="K7" s="780"/>
      <c r="L7" s="780"/>
      <c r="M7" s="780"/>
      <c r="N7" s="780"/>
      <c r="O7" s="780"/>
      <c r="P7" s="781"/>
      <c r="Q7" s="782">
        <v>8166</v>
      </c>
      <c r="R7" s="783"/>
      <c r="S7" s="783"/>
      <c r="T7" s="783"/>
      <c r="U7" s="783"/>
      <c r="V7" s="783">
        <v>7782</v>
      </c>
      <c r="W7" s="783"/>
      <c r="X7" s="783"/>
      <c r="Y7" s="783"/>
      <c r="Z7" s="783"/>
      <c r="AA7" s="783">
        <v>384</v>
      </c>
      <c r="AB7" s="783"/>
      <c r="AC7" s="783"/>
      <c r="AD7" s="783"/>
      <c r="AE7" s="784"/>
      <c r="AF7" s="785">
        <v>200</v>
      </c>
      <c r="AG7" s="786"/>
      <c r="AH7" s="786"/>
      <c r="AI7" s="786"/>
      <c r="AJ7" s="787"/>
      <c r="AK7" s="822">
        <v>308</v>
      </c>
      <c r="AL7" s="823"/>
      <c r="AM7" s="823"/>
      <c r="AN7" s="823"/>
      <c r="AO7" s="823"/>
      <c r="AP7" s="823">
        <v>2195</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597</v>
      </c>
      <c r="BS7" s="826" t="s">
        <v>598</v>
      </c>
      <c r="BT7" s="827"/>
      <c r="BU7" s="827"/>
      <c r="BV7" s="827"/>
      <c r="BW7" s="827"/>
      <c r="BX7" s="827"/>
      <c r="BY7" s="827"/>
      <c r="BZ7" s="827"/>
      <c r="CA7" s="827"/>
      <c r="CB7" s="827"/>
      <c r="CC7" s="827"/>
      <c r="CD7" s="827"/>
      <c r="CE7" s="827"/>
      <c r="CF7" s="827"/>
      <c r="CG7" s="828"/>
      <c r="CH7" s="819">
        <v>0</v>
      </c>
      <c r="CI7" s="820"/>
      <c r="CJ7" s="820"/>
      <c r="CK7" s="820"/>
      <c r="CL7" s="821"/>
      <c r="CM7" s="819">
        <v>15</v>
      </c>
      <c r="CN7" s="820"/>
      <c r="CO7" s="820"/>
      <c r="CP7" s="820"/>
      <c r="CQ7" s="821"/>
      <c r="CR7" s="819">
        <v>5</v>
      </c>
      <c r="CS7" s="820"/>
      <c r="CT7" s="820"/>
      <c r="CU7" s="820"/>
      <c r="CV7" s="821"/>
      <c r="CW7" s="819" t="s">
        <v>591</v>
      </c>
      <c r="CX7" s="820"/>
      <c r="CY7" s="820"/>
      <c r="CZ7" s="820"/>
      <c r="DA7" s="821"/>
      <c r="DB7" s="819" t="s">
        <v>590</v>
      </c>
      <c r="DC7" s="820"/>
      <c r="DD7" s="820"/>
      <c r="DE7" s="820"/>
      <c r="DF7" s="821"/>
      <c r="DG7" s="819" t="s">
        <v>590</v>
      </c>
      <c r="DH7" s="820"/>
      <c r="DI7" s="820"/>
      <c r="DJ7" s="820"/>
      <c r="DK7" s="821"/>
      <c r="DL7" s="819" t="s">
        <v>590</v>
      </c>
      <c r="DM7" s="820"/>
      <c r="DN7" s="820"/>
      <c r="DO7" s="820"/>
      <c r="DP7" s="821"/>
      <c r="DQ7" s="819" t="s">
        <v>590</v>
      </c>
      <c r="DR7" s="820"/>
      <c r="DS7" s="820"/>
      <c r="DT7" s="820"/>
      <c r="DU7" s="821"/>
      <c r="DV7" s="800"/>
      <c r="DW7" s="801"/>
      <c r="DX7" s="801"/>
      <c r="DY7" s="801"/>
      <c r="DZ7" s="802"/>
      <c r="EA7" s="256"/>
    </row>
    <row r="8" spans="1:131" s="257" customFormat="1" ht="26.25" customHeight="1" x14ac:dyDescent="0.15">
      <c r="A8" s="263">
        <v>2</v>
      </c>
      <c r="B8" s="803" t="s">
        <v>390</v>
      </c>
      <c r="C8" s="804"/>
      <c r="D8" s="804"/>
      <c r="E8" s="804"/>
      <c r="F8" s="804"/>
      <c r="G8" s="804"/>
      <c r="H8" s="804"/>
      <c r="I8" s="804"/>
      <c r="J8" s="804"/>
      <c r="K8" s="804"/>
      <c r="L8" s="804"/>
      <c r="M8" s="804"/>
      <c r="N8" s="804"/>
      <c r="O8" s="804"/>
      <c r="P8" s="805"/>
      <c r="Q8" s="806">
        <v>14</v>
      </c>
      <c r="R8" s="807"/>
      <c r="S8" s="807"/>
      <c r="T8" s="807"/>
      <c r="U8" s="807"/>
      <c r="V8" s="807">
        <v>8</v>
      </c>
      <c r="W8" s="807"/>
      <c r="X8" s="807"/>
      <c r="Y8" s="807"/>
      <c r="Z8" s="807"/>
      <c r="AA8" s="807">
        <v>6</v>
      </c>
      <c r="AB8" s="807"/>
      <c r="AC8" s="807"/>
      <c r="AD8" s="807"/>
      <c r="AE8" s="808"/>
      <c r="AF8" s="809">
        <v>6</v>
      </c>
      <c r="AG8" s="810"/>
      <c r="AH8" s="810"/>
      <c r="AI8" s="810"/>
      <c r="AJ8" s="811"/>
      <c r="AK8" s="812" t="s">
        <v>590</v>
      </c>
      <c r="AL8" s="813"/>
      <c r="AM8" s="813"/>
      <c r="AN8" s="813"/>
      <c r="AO8" s="813"/>
      <c r="AP8" s="813">
        <v>5</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t="s">
        <v>391</v>
      </c>
      <c r="C9" s="804"/>
      <c r="D9" s="804"/>
      <c r="E9" s="804"/>
      <c r="F9" s="804"/>
      <c r="G9" s="804"/>
      <c r="H9" s="804"/>
      <c r="I9" s="804"/>
      <c r="J9" s="804"/>
      <c r="K9" s="804"/>
      <c r="L9" s="804"/>
      <c r="M9" s="804"/>
      <c r="N9" s="804"/>
      <c r="O9" s="804"/>
      <c r="P9" s="805"/>
      <c r="Q9" s="806">
        <v>111</v>
      </c>
      <c r="R9" s="807"/>
      <c r="S9" s="807"/>
      <c r="T9" s="807"/>
      <c r="U9" s="807"/>
      <c r="V9" s="807">
        <v>111</v>
      </c>
      <c r="W9" s="807"/>
      <c r="X9" s="807"/>
      <c r="Y9" s="807"/>
      <c r="Z9" s="807"/>
      <c r="AA9" s="807">
        <v>0</v>
      </c>
      <c r="AB9" s="807"/>
      <c r="AC9" s="807"/>
      <c r="AD9" s="807"/>
      <c r="AE9" s="808"/>
      <c r="AF9" s="809">
        <v>0</v>
      </c>
      <c r="AG9" s="810"/>
      <c r="AH9" s="810"/>
      <c r="AI9" s="810"/>
      <c r="AJ9" s="811"/>
      <c r="AK9" s="812">
        <v>60</v>
      </c>
      <c r="AL9" s="813"/>
      <c r="AM9" s="813"/>
      <c r="AN9" s="813"/>
      <c r="AO9" s="813"/>
      <c r="AP9" s="813" t="s">
        <v>590</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393</v>
      </c>
      <c r="B23" s="838" t="s">
        <v>394</v>
      </c>
      <c r="C23" s="839"/>
      <c r="D23" s="839"/>
      <c r="E23" s="839"/>
      <c r="F23" s="839"/>
      <c r="G23" s="839"/>
      <c r="H23" s="839"/>
      <c r="I23" s="839"/>
      <c r="J23" s="839"/>
      <c r="K23" s="839"/>
      <c r="L23" s="839"/>
      <c r="M23" s="839"/>
      <c r="N23" s="839"/>
      <c r="O23" s="839"/>
      <c r="P23" s="840"/>
      <c r="Q23" s="841">
        <v>8232</v>
      </c>
      <c r="R23" s="842"/>
      <c r="S23" s="842"/>
      <c r="T23" s="842"/>
      <c r="U23" s="842"/>
      <c r="V23" s="842">
        <v>7841</v>
      </c>
      <c r="W23" s="842"/>
      <c r="X23" s="842"/>
      <c r="Y23" s="842"/>
      <c r="Z23" s="842"/>
      <c r="AA23" s="842">
        <v>391</v>
      </c>
      <c r="AB23" s="842"/>
      <c r="AC23" s="842"/>
      <c r="AD23" s="842"/>
      <c r="AE23" s="843"/>
      <c r="AF23" s="844">
        <v>206</v>
      </c>
      <c r="AG23" s="842"/>
      <c r="AH23" s="842"/>
      <c r="AI23" s="842"/>
      <c r="AJ23" s="845"/>
      <c r="AK23" s="846"/>
      <c r="AL23" s="847"/>
      <c r="AM23" s="847"/>
      <c r="AN23" s="847"/>
      <c r="AO23" s="847"/>
      <c r="AP23" s="842">
        <f>AP7+AP8</f>
        <v>2200</v>
      </c>
      <c r="AQ23" s="842"/>
      <c r="AR23" s="842"/>
      <c r="AS23" s="842"/>
      <c r="AT23" s="842"/>
      <c r="AU23" s="848"/>
      <c r="AV23" s="848"/>
      <c r="AW23" s="848"/>
      <c r="AX23" s="848"/>
      <c r="AY23" s="849"/>
      <c r="AZ23" s="857" t="s">
        <v>395</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396</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397</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372</v>
      </c>
      <c r="B26" s="789"/>
      <c r="C26" s="789"/>
      <c r="D26" s="789"/>
      <c r="E26" s="789"/>
      <c r="F26" s="789"/>
      <c r="G26" s="789"/>
      <c r="H26" s="789"/>
      <c r="I26" s="789"/>
      <c r="J26" s="789"/>
      <c r="K26" s="789"/>
      <c r="L26" s="789"/>
      <c r="M26" s="789"/>
      <c r="N26" s="789"/>
      <c r="O26" s="789"/>
      <c r="P26" s="790"/>
      <c r="Q26" s="765" t="s">
        <v>398</v>
      </c>
      <c r="R26" s="766"/>
      <c r="S26" s="766"/>
      <c r="T26" s="766"/>
      <c r="U26" s="767"/>
      <c r="V26" s="765" t="s">
        <v>399</v>
      </c>
      <c r="W26" s="766"/>
      <c r="X26" s="766"/>
      <c r="Y26" s="766"/>
      <c r="Z26" s="767"/>
      <c r="AA26" s="765" t="s">
        <v>400</v>
      </c>
      <c r="AB26" s="766"/>
      <c r="AC26" s="766"/>
      <c r="AD26" s="766"/>
      <c r="AE26" s="766"/>
      <c r="AF26" s="860" t="s">
        <v>401</v>
      </c>
      <c r="AG26" s="861"/>
      <c r="AH26" s="861"/>
      <c r="AI26" s="861"/>
      <c r="AJ26" s="862"/>
      <c r="AK26" s="766" t="s">
        <v>402</v>
      </c>
      <c r="AL26" s="766"/>
      <c r="AM26" s="766"/>
      <c r="AN26" s="766"/>
      <c r="AO26" s="767"/>
      <c r="AP26" s="765" t="s">
        <v>403</v>
      </c>
      <c r="AQ26" s="766"/>
      <c r="AR26" s="766"/>
      <c r="AS26" s="766"/>
      <c r="AT26" s="767"/>
      <c r="AU26" s="765" t="s">
        <v>404</v>
      </c>
      <c r="AV26" s="766"/>
      <c r="AW26" s="766"/>
      <c r="AX26" s="766"/>
      <c r="AY26" s="767"/>
      <c r="AZ26" s="765" t="s">
        <v>405</v>
      </c>
      <c r="BA26" s="766"/>
      <c r="BB26" s="766"/>
      <c r="BC26" s="766"/>
      <c r="BD26" s="767"/>
      <c r="BE26" s="765" t="s">
        <v>379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406</v>
      </c>
      <c r="C28" s="780"/>
      <c r="D28" s="780"/>
      <c r="E28" s="780"/>
      <c r="F28" s="780"/>
      <c r="G28" s="780"/>
      <c r="H28" s="780"/>
      <c r="I28" s="780"/>
      <c r="J28" s="780"/>
      <c r="K28" s="780"/>
      <c r="L28" s="780"/>
      <c r="M28" s="780"/>
      <c r="N28" s="780"/>
      <c r="O28" s="780"/>
      <c r="P28" s="781"/>
      <c r="Q28" s="870">
        <v>1369</v>
      </c>
      <c r="R28" s="871"/>
      <c r="S28" s="871"/>
      <c r="T28" s="871"/>
      <c r="U28" s="871"/>
      <c r="V28" s="871">
        <v>1335</v>
      </c>
      <c r="W28" s="871"/>
      <c r="X28" s="871"/>
      <c r="Y28" s="871"/>
      <c r="Z28" s="871"/>
      <c r="AA28" s="871">
        <v>34</v>
      </c>
      <c r="AB28" s="871"/>
      <c r="AC28" s="871"/>
      <c r="AD28" s="871"/>
      <c r="AE28" s="872"/>
      <c r="AF28" s="873">
        <v>34</v>
      </c>
      <c r="AG28" s="871"/>
      <c r="AH28" s="871"/>
      <c r="AI28" s="871"/>
      <c r="AJ28" s="874"/>
      <c r="AK28" s="875">
        <v>89</v>
      </c>
      <c r="AL28" s="866"/>
      <c r="AM28" s="866"/>
      <c r="AN28" s="866"/>
      <c r="AO28" s="866"/>
      <c r="AP28" s="866"/>
      <c r="AQ28" s="866"/>
      <c r="AR28" s="866"/>
      <c r="AS28" s="866"/>
      <c r="AT28" s="866"/>
      <c r="AU28" s="866"/>
      <c r="AV28" s="866"/>
      <c r="AW28" s="866"/>
      <c r="AX28" s="866"/>
      <c r="AY28" s="866"/>
      <c r="AZ28" s="867" t="s">
        <v>590</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407</v>
      </c>
      <c r="C29" s="804"/>
      <c r="D29" s="804"/>
      <c r="E29" s="804"/>
      <c r="F29" s="804"/>
      <c r="G29" s="804"/>
      <c r="H29" s="804"/>
      <c r="I29" s="804"/>
      <c r="J29" s="804"/>
      <c r="K29" s="804"/>
      <c r="L29" s="804"/>
      <c r="M29" s="804"/>
      <c r="N29" s="804"/>
      <c r="O29" s="804"/>
      <c r="P29" s="805"/>
      <c r="Q29" s="806">
        <v>1185</v>
      </c>
      <c r="R29" s="807"/>
      <c r="S29" s="807"/>
      <c r="T29" s="807"/>
      <c r="U29" s="807"/>
      <c r="V29" s="807">
        <v>1157</v>
      </c>
      <c r="W29" s="807"/>
      <c r="X29" s="807"/>
      <c r="Y29" s="807"/>
      <c r="Z29" s="807"/>
      <c r="AA29" s="807">
        <v>28</v>
      </c>
      <c r="AB29" s="807"/>
      <c r="AC29" s="807"/>
      <c r="AD29" s="807"/>
      <c r="AE29" s="808"/>
      <c r="AF29" s="809">
        <v>28</v>
      </c>
      <c r="AG29" s="810"/>
      <c r="AH29" s="810"/>
      <c r="AI29" s="810"/>
      <c r="AJ29" s="811"/>
      <c r="AK29" s="878">
        <v>177</v>
      </c>
      <c r="AL29" s="879"/>
      <c r="AM29" s="879"/>
      <c r="AN29" s="879"/>
      <c r="AO29" s="879"/>
      <c r="AP29" s="879"/>
      <c r="AQ29" s="879"/>
      <c r="AR29" s="879"/>
      <c r="AS29" s="879"/>
      <c r="AT29" s="879"/>
      <c r="AU29" s="879"/>
      <c r="AV29" s="879"/>
      <c r="AW29" s="879"/>
      <c r="AX29" s="879"/>
      <c r="AY29" s="879"/>
      <c r="AZ29" s="880" t="s">
        <v>591</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408</v>
      </c>
      <c r="C30" s="804"/>
      <c r="D30" s="804"/>
      <c r="E30" s="804"/>
      <c r="F30" s="804"/>
      <c r="G30" s="804"/>
      <c r="H30" s="804"/>
      <c r="I30" s="804"/>
      <c r="J30" s="804"/>
      <c r="K30" s="804"/>
      <c r="L30" s="804"/>
      <c r="M30" s="804"/>
      <c r="N30" s="804"/>
      <c r="O30" s="804"/>
      <c r="P30" s="805"/>
      <c r="Q30" s="806">
        <v>136</v>
      </c>
      <c r="R30" s="807"/>
      <c r="S30" s="807"/>
      <c r="T30" s="807"/>
      <c r="U30" s="807"/>
      <c r="V30" s="807">
        <v>136</v>
      </c>
      <c r="W30" s="807"/>
      <c r="X30" s="807"/>
      <c r="Y30" s="807"/>
      <c r="Z30" s="807"/>
      <c r="AA30" s="807" t="s">
        <v>590</v>
      </c>
      <c r="AB30" s="807"/>
      <c r="AC30" s="807"/>
      <c r="AD30" s="807"/>
      <c r="AE30" s="808"/>
      <c r="AF30" s="809" t="s">
        <v>395</v>
      </c>
      <c r="AG30" s="810"/>
      <c r="AH30" s="810"/>
      <c r="AI30" s="810"/>
      <c r="AJ30" s="811"/>
      <c r="AK30" s="878">
        <v>35</v>
      </c>
      <c r="AL30" s="879"/>
      <c r="AM30" s="879"/>
      <c r="AN30" s="879"/>
      <c r="AO30" s="879"/>
      <c r="AP30" s="879"/>
      <c r="AQ30" s="879"/>
      <c r="AR30" s="879"/>
      <c r="AS30" s="879"/>
      <c r="AT30" s="879"/>
      <c r="AU30" s="879"/>
      <c r="AV30" s="879"/>
      <c r="AW30" s="879"/>
      <c r="AX30" s="879"/>
      <c r="AY30" s="879"/>
      <c r="AZ30" s="880" t="s">
        <v>590</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409</v>
      </c>
      <c r="C31" s="804"/>
      <c r="D31" s="804"/>
      <c r="E31" s="804"/>
      <c r="F31" s="804"/>
      <c r="G31" s="804"/>
      <c r="H31" s="804"/>
      <c r="I31" s="804"/>
      <c r="J31" s="804"/>
      <c r="K31" s="804"/>
      <c r="L31" s="804"/>
      <c r="M31" s="804"/>
      <c r="N31" s="804"/>
      <c r="O31" s="804"/>
      <c r="P31" s="805"/>
      <c r="Q31" s="806">
        <v>296</v>
      </c>
      <c r="R31" s="807"/>
      <c r="S31" s="807"/>
      <c r="T31" s="807"/>
      <c r="U31" s="807"/>
      <c r="V31" s="807">
        <v>243</v>
      </c>
      <c r="W31" s="807"/>
      <c r="X31" s="807"/>
      <c r="Y31" s="807"/>
      <c r="Z31" s="807"/>
      <c r="AA31" s="807">
        <v>52</v>
      </c>
      <c r="AB31" s="807"/>
      <c r="AC31" s="807"/>
      <c r="AD31" s="807"/>
      <c r="AE31" s="808"/>
      <c r="AF31" s="809">
        <v>566</v>
      </c>
      <c r="AG31" s="810"/>
      <c r="AH31" s="810"/>
      <c r="AI31" s="810"/>
      <c r="AJ31" s="811"/>
      <c r="AK31" s="878">
        <v>2</v>
      </c>
      <c r="AL31" s="879"/>
      <c r="AM31" s="879"/>
      <c r="AN31" s="879"/>
      <c r="AO31" s="879"/>
      <c r="AP31" s="879">
        <v>277</v>
      </c>
      <c r="AQ31" s="879"/>
      <c r="AR31" s="879"/>
      <c r="AS31" s="879"/>
      <c r="AT31" s="879"/>
      <c r="AU31" s="879">
        <v>3</v>
      </c>
      <c r="AV31" s="879"/>
      <c r="AW31" s="879"/>
      <c r="AX31" s="879"/>
      <c r="AY31" s="879"/>
      <c r="AZ31" s="880" t="s">
        <v>590</v>
      </c>
      <c r="BA31" s="880"/>
      <c r="BB31" s="880"/>
      <c r="BC31" s="880"/>
      <c r="BD31" s="880"/>
      <c r="BE31" s="876" t="s">
        <v>410</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411</v>
      </c>
      <c r="C32" s="804"/>
      <c r="D32" s="804"/>
      <c r="E32" s="804"/>
      <c r="F32" s="804"/>
      <c r="G32" s="804"/>
      <c r="H32" s="804"/>
      <c r="I32" s="804"/>
      <c r="J32" s="804"/>
      <c r="K32" s="804"/>
      <c r="L32" s="804"/>
      <c r="M32" s="804"/>
      <c r="N32" s="804"/>
      <c r="O32" s="804"/>
      <c r="P32" s="805"/>
      <c r="Q32" s="806">
        <v>345</v>
      </c>
      <c r="R32" s="807"/>
      <c r="S32" s="807"/>
      <c r="T32" s="807"/>
      <c r="U32" s="807"/>
      <c r="V32" s="807">
        <v>345</v>
      </c>
      <c r="W32" s="807"/>
      <c r="X32" s="807"/>
      <c r="Y32" s="807"/>
      <c r="Z32" s="807"/>
      <c r="AA32" s="807" t="s">
        <v>590</v>
      </c>
      <c r="AB32" s="807"/>
      <c r="AC32" s="807"/>
      <c r="AD32" s="807"/>
      <c r="AE32" s="808"/>
      <c r="AF32" s="809" t="s">
        <v>395</v>
      </c>
      <c r="AG32" s="810"/>
      <c r="AH32" s="810"/>
      <c r="AI32" s="810"/>
      <c r="AJ32" s="811"/>
      <c r="AK32" s="878">
        <v>186</v>
      </c>
      <c r="AL32" s="879"/>
      <c r="AM32" s="879"/>
      <c r="AN32" s="879"/>
      <c r="AO32" s="879"/>
      <c r="AP32" s="879">
        <v>2277</v>
      </c>
      <c r="AQ32" s="879"/>
      <c r="AR32" s="879"/>
      <c r="AS32" s="879"/>
      <c r="AT32" s="879"/>
      <c r="AU32" s="879">
        <v>2022</v>
      </c>
      <c r="AV32" s="879"/>
      <c r="AW32" s="879"/>
      <c r="AX32" s="879"/>
      <c r="AY32" s="879"/>
      <c r="AZ32" s="880" t="s">
        <v>591</v>
      </c>
      <c r="BA32" s="880"/>
      <c r="BB32" s="880"/>
      <c r="BC32" s="880"/>
      <c r="BD32" s="880"/>
      <c r="BE32" s="876" t="s">
        <v>412</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413</v>
      </c>
      <c r="C33" s="804"/>
      <c r="D33" s="804"/>
      <c r="E33" s="804"/>
      <c r="F33" s="804"/>
      <c r="G33" s="804"/>
      <c r="H33" s="804"/>
      <c r="I33" s="804"/>
      <c r="J33" s="804"/>
      <c r="K33" s="804"/>
      <c r="L33" s="804"/>
      <c r="M33" s="804"/>
      <c r="N33" s="804"/>
      <c r="O33" s="804"/>
      <c r="P33" s="805"/>
      <c r="Q33" s="806">
        <v>205</v>
      </c>
      <c r="R33" s="807"/>
      <c r="S33" s="807"/>
      <c r="T33" s="807"/>
      <c r="U33" s="807"/>
      <c r="V33" s="807">
        <v>205</v>
      </c>
      <c r="W33" s="807"/>
      <c r="X33" s="807"/>
      <c r="Y33" s="807"/>
      <c r="Z33" s="807"/>
      <c r="AA33" s="807" t="s">
        <v>590</v>
      </c>
      <c r="AB33" s="807"/>
      <c r="AC33" s="807"/>
      <c r="AD33" s="807"/>
      <c r="AE33" s="808"/>
      <c r="AF33" s="809" t="s">
        <v>395</v>
      </c>
      <c r="AG33" s="810"/>
      <c r="AH33" s="810"/>
      <c r="AI33" s="810"/>
      <c r="AJ33" s="811"/>
      <c r="AK33" s="878">
        <v>121</v>
      </c>
      <c r="AL33" s="879"/>
      <c r="AM33" s="879"/>
      <c r="AN33" s="879"/>
      <c r="AO33" s="879"/>
      <c r="AP33" s="879">
        <v>1324</v>
      </c>
      <c r="AQ33" s="879"/>
      <c r="AR33" s="879"/>
      <c r="AS33" s="879"/>
      <c r="AT33" s="879"/>
      <c r="AU33" s="879">
        <v>1324</v>
      </c>
      <c r="AV33" s="879"/>
      <c r="AW33" s="879"/>
      <c r="AX33" s="879"/>
      <c r="AY33" s="879"/>
      <c r="AZ33" s="880" t="s">
        <v>590</v>
      </c>
      <c r="BA33" s="880"/>
      <c r="BB33" s="880"/>
      <c r="BC33" s="880"/>
      <c r="BD33" s="880"/>
      <c r="BE33" s="876" t="s">
        <v>414</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415</v>
      </c>
      <c r="C34" s="804"/>
      <c r="D34" s="804"/>
      <c r="E34" s="804"/>
      <c r="F34" s="804"/>
      <c r="G34" s="804"/>
      <c r="H34" s="804"/>
      <c r="I34" s="804"/>
      <c r="J34" s="804"/>
      <c r="K34" s="804"/>
      <c r="L34" s="804"/>
      <c r="M34" s="804"/>
      <c r="N34" s="804"/>
      <c r="O34" s="804"/>
      <c r="P34" s="805"/>
      <c r="Q34" s="806">
        <v>32</v>
      </c>
      <c r="R34" s="807"/>
      <c r="S34" s="807"/>
      <c r="T34" s="807"/>
      <c r="U34" s="807"/>
      <c r="V34" s="807">
        <v>29</v>
      </c>
      <c r="W34" s="807"/>
      <c r="X34" s="807"/>
      <c r="Y34" s="807"/>
      <c r="Z34" s="807"/>
      <c r="AA34" s="807">
        <v>3</v>
      </c>
      <c r="AB34" s="807"/>
      <c r="AC34" s="807"/>
      <c r="AD34" s="807"/>
      <c r="AE34" s="808"/>
      <c r="AF34" s="809">
        <v>3</v>
      </c>
      <c r="AG34" s="810"/>
      <c r="AH34" s="810"/>
      <c r="AI34" s="810"/>
      <c r="AJ34" s="811"/>
      <c r="AK34" s="878" t="s">
        <v>590</v>
      </c>
      <c r="AL34" s="879"/>
      <c r="AM34" s="879"/>
      <c r="AN34" s="879"/>
      <c r="AO34" s="879"/>
      <c r="AP34" s="879" t="s">
        <v>590</v>
      </c>
      <c r="AQ34" s="879"/>
      <c r="AR34" s="879"/>
      <c r="AS34" s="879"/>
      <c r="AT34" s="879"/>
      <c r="AU34" s="879" t="s">
        <v>590</v>
      </c>
      <c r="AV34" s="879"/>
      <c r="AW34" s="879"/>
      <c r="AX34" s="879"/>
      <c r="AY34" s="879"/>
      <c r="AZ34" s="880" t="s">
        <v>590</v>
      </c>
      <c r="BA34" s="880"/>
      <c r="BB34" s="880"/>
      <c r="BC34" s="880"/>
      <c r="BD34" s="880"/>
      <c r="BE34" s="876" t="s">
        <v>412</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416</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393</v>
      </c>
      <c r="B63" s="838" t="s">
        <v>417</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630</v>
      </c>
      <c r="AG63" s="890"/>
      <c r="AH63" s="890"/>
      <c r="AI63" s="890"/>
      <c r="AJ63" s="891"/>
      <c r="AK63" s="892"/>
      <c r="AL63" s="887"/>
      <c r="AM63" s="887"/>
      <c r="AN63" s="887"/>
      <c r="AO63" s="887"/>
      <c r="AP63" s="890">
        <f>AP31+AP32+AP33</f>
        <v>3878</v>
      </c>
      <c r="AQ63" s="890"/>
      <c r="AR63" s="890"/>
      <c r="AS63" s="890"/>
      <c r="AT63" s="890"/>
      <c r="AU63" s="890">
        <f>AU31+AU32+AU33</f>
        <v>3349</v>
      </c>
      <c r="AV63" s="890"/>
      <c r="AW63" s="890"/>
      <c r="AX63" s="890"/>
      <c r="AY63" s="890"/>
      <c r="AZ63" s="894"/>
      <c r="BA63" s="894"/>
      <c r="BB63" s="894"/>
      <c r="BC63" s="894"/>
      <c r="BD63" s="894"/>
      <c r="BE63" s="895"/>
      <c r="BF63" s="895"/>
      <c r="BG63" s="895"/>
      <c r="BH63" s="895"/>
      <c r="BI63" s="896"/>
      <c r="BJ63" s="897" t="s">
        <v>395</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419</v>
      </c>
      <c r="B66" s="789"/>
      <c r="C66" s="789"/>
      <c r="D66" s="789"/>
      <c r="E66" s="789"/>
      <c r="F66" s="789"/>
      <c r="G66" s="789"/>
      <c r="H66" s="789"/>
      <c r="I66" s="789"/>
      <c r="J66" s="789"/>
      <c r="K66" s="789"/>
      <c r="L66" s="789"/>
      <c r="M66" s="789"/>
      <c r="N66" s="789"/>
      <c r="O66" s="789"/>
      <c r="P66" s="790"/>
      <c r="Q66" s="765" t="s">
        <v>398</v>
      </c>
      <c r="R66" s="766"/>
      <c r="S66" s="766"/>
      <c r="T66" s="766"/>
      <c r="U66" s="767"/>
      <c r="V66" s="765" t="s">
        <v>399</v>
      </c>
      <c r="W66" s="766"/>
      <c r="X66" s="766"/>
      <c r="Y66" s="766"/>
      <c r="Z66" s="767"/>
      <c r="AA66" s="765" t="s">
        <v>400</v>
      </c>
      <c r="AB66" s="766"/>
      <c r="AC66" s="766"/>
      <c r="AD66" s="766"/>
      <c r="AE66" s="767"/>
      <c r="AF66" s="900" t="s">
        <v>420</v>
      </c>
      <c r="AG66" s="861"/>
      <c r="AH66" s="861"/>
      <c r="AI66" s="861"/>
      <c r="AJ66" s="901"/>
      <c r="AK66" s="765" t="s">
        <v>421</v>
      </c>
      <c r="AL66" s="789"/>
      <c r="AM66" s="789"/>
      <c r="AN66" s="789"/>
      <c r="AO66" s="790"/>
      <c r="AP66" s="765" t="s">
        <v>403</v>
      </c>
      <c r="AQ66" s="766"/>
      <c r="AR66" s="766"/>
      <c r="AS66" s="766"/>
      <c r="AT66" s="767"/>
      <c r="AU66" s="765" t="s">
        <v>422</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592</v>
      </c>
      <c r="C68" s="918"/>
      <c r="D68" s="918"/>
      <c r="E68" s="918"/>
      <c r="F68" s="918"/>
      <c r="G68" s="918"/>
      <c r="H68" s="918"/>
      <c r="I68" s="918"/>
      <c r="J68" s="918"/>
      <c r="K68" s="918"/>
      <c r="L68" s="918"/>
      <c r="M68" s="918"/>
      <c r="N68" s="918"/>
      <c r="O68" s="918"/>
      <c r="P68" s="919"/>
      <c r="Q68" s="920">
        <v>4783</v>
      </c>
      <c r="R68" s="914"/>
      <c r="S68" s="914"/>
      <c r="T68" s="914"/>
      <c r="U68" s="914"/>
      <c r="V68" s="914">
        <v>4101</v>
      </c>
      <c r="W68" s="914"/>
      <c r="X68" s="914"/>
      <c r="Y68" s="914"/>
      <c r="Z68" s="914"/>
      <c r="AA68" s="914">
        <v>682</v>
      </c>
      <c r="AB68" s="914"/>
      <c r="AC68" s="914"/>
      <c r="AD68" s="914"/>
      <c r="AE68" s="914"/>
      <c r="AF68" s="914">
        <v>682</v>
      </c>
      <c r="AG68" s="914"/>
      <c r="AH68" s="914"/>
      <c r="AI68" s="914"/>
      <c r="AJ68" s="914"/>
      <c r="AK68" s="914" t="s">
        <v>590</v>
      </c>
      <c r="AL68" s="914"/>
      <c r="AM68" s="914"/>
      <c r="AN68" s="914"/>
      <c r="AO68" s="914"/>
      <c r="AP68" s="914" t="s">
        <v>591</v>
      </c>
      <c r="AQ68" s="914"/>
      <c r="AR68" s="914"/>
      <c r="AS68" s="914"/>
      <c r="AT68" s="914"/>
      <c r="AU68" s="914" t="s">
        <v>590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593</v>
      </c>
      <c r="C69" s="922"/>
      <c r="D69" s="922"/>
      <c r="E69" s="922"/>
      <c r="F69" s="922"/>
      <c r="G69" s="922"/>
      <c r="H69" s="922"/>
      <c r="I69" s="922"/>
      <c r="J69" s="922"/>
      <c r="K69" s="922"/>
      <c r="L69" s="922"/>
      <c r="M69" s="922"/>
      <c r="N69" s="922"/>
      <c r="O69" s="922"/>
      <c r="P69" s="923"/>
      <c r="Q69" s="924">
        <v>189</v>
      </c>
      <c r="R69" s="879"/>
      <c r="S69" s="879"/>
      <c r="T69" s="879"/>
      <c r="U69" s="879"/>
      <c r="V69" s="879">
        <v>154</v>
      </c>
      <c r="W69" s="879"/>
      <c r="X69" s="879"/>
      <c r="Y69" s="879"/>
      <c r="Z69" s="879"/>
      <c r="AA69" s="879">
        <v>35</v>
      </c>
      <c r="AB69" s="879"/>
      <c r="AC69" s="879"/>
      <c r="AD69" s="879"/>
      <c r="AE69" s="879"/>
      <c r="AF69" s="879">
        <v>35</v>
      </c>
      <c r="AG69" s="879"/>
      <c r="AH69" s="879"/>
      <c r="AI69" s="879"/>
      <c r="AJ69" s="879"/>
      <c r="AK69" s="879">
        <v>41</v>
      </c>
      <c r="AL69" s="879"/>
      <c r="AM69" s="879"/>
      <c r="AN69" s="879"/>
      <c r="AO69" s="879"/>
      <c r="AP69" s="879" t="s">
        <v>590</v>
      </c>
      <c r="AQ69" s="879"/>
      <c r="AR69" s="879"/>
      <c r="AS69" s="879"/>
      <c r="AT69" s="879"/>
      <c r="AU69" s="879" t="s">
        <v>590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594</v>
      </c>
      <c r="C70" s="922"/>
      <c r="D70" s="922"/>
      <c r="E70" s="922"/>
      <c r="F70" s="922"/>
      <c r="G70" s="922"/>
      <c r="H70" s="922"/>
      <c r="I70" s="922"/>
      <c r="J70" s="922"/>
      <c r="K70" s="922"/>
      <c r="L70" s="922"/>
      <c r="M70" s="922"/>
      <c r="N70" s="922"/>
      <c r="O70" s="922"/>
      <c r="P70" s="923"/>
      <c r="Q70" s="924">
        <v>3243</v>
      </c>
      <c r="R70" s="879"/>
      <c r="S70" s="879"/>
      <c r="T70" s="879"/>
      <c r="U70" s="879"/>
      <c r="V70" s="879">
        <v>3111</v>
      </c>
      <c r="W70" s="879"/>
      <c r="X70" s="879"/>
      <c r="Y70" s="879"/>
      <c r="Z70" s="879"/>
      <c r="AA70" s="879">
        <v>132</v>
      </c>
      <c r="AB70" s="879"/>
      <c r="AC70" s="879"/>
      <c r="AD70" s="879"/>
      <c r="AE70" s="879"/>
      <c r="AF70" s="879">
        <v>132</v>
      </c>
      <c r="AG70" s="879"/>
      <c r="AH70" s="879"/>
      <c r="AI70" s="879"/>
      <c r="AJ70" s="879"/>
      <c r="AK70" s="879">
        <v>45</v>
      </c>
      <c r="AL70" s="879"/>
      <c r="AM70" s="879"/>
      <c r="AN70" s="879"/>
      <c r="AO70" s="879"/>
      <c r="AP70" s="879">
        <v>1864</v>
      </c>
      <c r="AQ70" s="879"/>
      <c r="AR70" s="879"/>
      <c r="AS70" s="879"/>
      <c r="AT70" s="879"/>
      <c r="AU70" s="879">
        <v>177</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595</v>
      </c>
      <c r="C71" s="922"/>
      <c r="D71" s="922"/>
      <c r="E71" s="922"/>
      <c r="F71" s="922"/>
      <c r="G71" s="922"/>
      <c r="H71" s="922"/>
      <c r="I71" s="922"/>
      <c r="J71" s="922"/>
      <c r="K71" s="922"/>
      <c r="L71" s="922"/>
      <c r="M71" s="922"/>
      <c r="N71" s="922"/>
      <c r="O71" s="922"/>
      <c r="P71" s="923"/>
      <c r="Q71" s="924">
        <v>91</v>
      </c>
      <c r="R71" s="879"/>
      <c r="S71" s="879"/>
      <c r="T71" s="879"/>
      <c r="U71" s="879"/>
      <c r="V71" s="879">
        <v>85</v>
      </c>
      <c r="W71" s="879"/>
      <c r="X71" s="879"/>
      <c r="Y71" s="879"/>
      <c r="Z71" s="879"/>
      <c r="AA71" s="879">
        <v>6</v>
      </c>
      <c r="AB71" s="879"/>
      <c r="AC71" s="879"/>
      <c r="AD71" s="879"/>
      <c r="AE71" s="879"/>
      <c r="AF71" s="879">
        <v>6</v>
      </c>
      <c r="AG71" s="879"/>
      <c r="AH71" s="879"/>
      <c r="AI71" s="879"/>
      <c r="AJ71" s="879"/>
      <c r="AK71" s="879">
        <v>3</v>
      </c>
      <c r="AL71" s="879"/>
      <c r="AM71" s="879"/>
      <c r="AN71" s="879"/>
      <c r="AO71" s="879"/>
      <c r="AP71" s="879" t="s">
        <v>590</v>
      </c>
      <c r="AQ71" s="879"/>
      <c r="AR71" s="879"/>
      <c r="AS71" s="879"/>
      <c r="AT71" s="879"/>
      <c r="AU71" s="879" t="s">
        <v>590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596</v>
      </c>
      <c r="C72" s="922"/>
      <c r="D72" s="922"/>
      <c r="E72" s="922"/>
      <c r="F72" s="922"/>
      <c r="G72" s="922"/>
      <c r="H72" s="922"/>
      <c r="I72" s="922"/>
      <c r="J72" s="922"/>
      <c r="K72" s="922"/>
      <c r="L72" s="922"/>
      <c r="M72" s="922"/>
      <c r="N72" s="922"/>
      <c r="O72" s="922"/>
      <c r="P72" s="923"/>
      <c r="Q72" s="924">
        <v>245465</v>
      </c>
      <c r="R72" s="879"/>
      <c r="S72" s="879"/>
      <c r="T72" s="879"/>
      <c r="U72" s="879"/>
      <c r="V72" s="879">
        <v>232795</v>
      </c>
      <c r="W72" s="879"/>
      <c r="X72" s="879"/>
      <c r="Y72" s="879"/>
      <c r="Z72" s="879"/>
      <c r="AA72" s="879">
        <v>12670</v>
      </c>
      <c r="AB72" s="879"/>
      <c r="AC72" s="879"/>
      <c r="AD72" s="879"/>
      <c r="AE72" s="879"/>
      <c r="AF72" s="879">
        <v>12670</v>
      </c>
      <c r="AG72" s="879"/>
      <c r="AH72" s="879"/>
      <c r="AI72" s="879"/>
      <c r="AJ72" s="879"/>
      <c r="AK72" s="879">
        <v>2278</v>
      </c>
      <c r="AL72" s="879"/>
      <c r="AM72" s="879"/>
      <c r="AN72" s="879"/>
      <c r="AO72" s="879"/>
      <c r="AP72" s="879" t="s">
        <v>590</v>
      </c>
      <c r="AQ72" s="879"/>
      <c r="AR72" s="879"/>
      <c r="AS72" s="879"/>
      <c r="AT72" s="879"/>
      <c r="AU72" s="879" t="s">
        <v>590</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393</v>
      </c>
      <c r="B88" s="838" t="s">
        <v>423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13525</v>
      </c>
      <c r="AG88" s="890"/>
      <c r="AH88" s="890"/>
      <c r="AI88" s="890"/>
      <c r="AJ88" s="890"/>
      <c r="AK88" s="887"/>
      <c r="AL88" s="887"/>
      <c r="AM88" s="887"/>
      <c r="AN88" s="887"/>
      <c r="AO88" s="887"/>
      <c r="AP88" s="890">
        <v>1864</v>
      </c>
      <c r="AQ88" s="890"/>
      <c r="AR88" s="890"/>
      <c r="AS88" s="890"/>
      <c r="AT88" s="890"/>
      <c r="AU88" s="890">
        <v>177</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424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432</v>
      </c>
      <c r="AB109" s="943"/>
      <c r="AC109" s="943"/>
      <c r="AD109" s="943"/>
      <c r="AE109" s="944"/>
      <c r="AF109" s="942" t="s">
        <v>433</v>
      </c>
      <c r="AG109" s="943"/>
      <c r="AH109" s="943"/>
      <c r="AI109" s="943"/>
      <c r="AJ109" s="944"/>
      <c r="AK109" s="942" t="s">
        <v>307</v>
      </c>
      <c r="AL109" s="943"/>
      <c r="AM109" s="943"/>
      <c r="AN109" s="943"/>
      <c r="AO109" s="944"/>
      <c r="AP109" s="942" t="s">
        <v>434</v>
      </c>
      <c r="AQ109" s="943"/>
      <c r="AR109" s="943"/>
      <c r="AS109" s="943"/>
      <c r="AT109" s="945"/>
      <c r="AU109" s="962" t="s">
        <v>431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432</v>
      </c>
      <c r="BR109" s="943"/>
      <c r="BS109" s="943"/>
      <c r="BT109" s="943"/>
      <c r="BU109" s="944"/>
      <c r="BV109" s="942" t="s">
        <v>433</v>
      </c>
      <c r="BW109" s="943"/>
      <c r="BX109" s="943"/>
      <c r="BY109" s="943"/>
      <c r="BZ109" s="944"/>
      <c r="CA109" s="942" t="s">
        <v>307</v>
      </c>
      <c r="CB109" s="943"/>
      <c r="CC109" s="943"/>
      <c r="CD109" s="943"/>
      <c r="CE109" s="944"/>
      <c r="CF109" s="963" t="s">
        <v>434</v>
      </c>
      <c r="CG109" s="963"/>
      <c r="CH109" s="963"/>
      <c r="CI109" s="963"/>
      <c r="CJ109" s="963"/>
      <c r="CK109" s="942" t="s">
        <v>435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432</v>
      </c>
      <c r="DH109" s="943"/>
      <c r="DI109" s="943"/>
      <c r="DJ109" s="943"/>
      <c r="DK109" s="944"/>
      <c r="DL109" s="942" t="s">
        <v>433</v>
      </c>
      <c r="DM109" s="943"/>
      <c r="DN109" s="943"/>
      <c r="DO109" s="943"/>
      <c r="DP109" s="944"/>
      <c r="DQ109" s="942" t="s">
        <v>307</v>
      </c>
      <c r="DR109" s="943"/>
      <c r="DS109" s="943"/>
      <c r="DT109" s="943"/>
      <c r="DU109" s="944"/>
      <c r="DV109" s="942" t="s">
        <v>434</v>
      </c>
      <c r="DW109" s="943"/>
      <c r="DX109" s="943"/>
      <c r="DY109" s="943"/>
      <c r="DZ109" s="945"/>
    </row>
    <row r="110" spans="1:131" s="248" customFormat="1" ht="26.25" customHeight="1" x14ac:dyDescent="0.15">
      <c r="A110" s="946" t="s">
        <v>436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427099</v>
      </c>
      <c r="AB110" s="950"/>
      <c r="AC110" s="950"/>
      <c r="AD110" s="950"/>
      <c r="AE110" s="951"/>
      <c r="AF110" s="952">
        <v>359735</v>
      </c>
      <c r="AG110" s="950"/>
      <c r="AH110" s="950"/>
      <c r="AI110" s="950"/>
      <c r="AJ110" s="951"/>
      <c r="AK110" s="952">
        <v>339641</v>
      </c>
      <c r="AL110" s="950"/>
      <c r="AM110" s="950"/>
      <c r="AN110" s="950"/>
      <c r="AO110" s="951"/>
      <c r="AP110" s="953">
        <v>10.7</v>
      </c>
      <c r="AQ110" s="954"/>
      <c r="AR110" s="954"/>
      <c r="AS110" s="954"/>
      <c r="AT110" s="955"/>
      <c r="AU110" s="956" t="s">
        <v>73</v>
      </c>
      <c r="AV110" s="957"/>
      <c r="AW110" s="957"/>
      <c r="AX110" s="957"/>
      <c r="AY110" s="957"/>
      <c r="AZ110" s="998" t="s">
        <v>437</v>
      </c>
      <c r="BA110" s="947"/>
      <c r="BB110" s="947"/>
      <c r="BC110" s="947"/>
      <c r="BD110" s="947"/>
      <c r="BE110" s="947"/>
      <c r="BF110" s="947"/>
      <c r="BG110" s="947"/>
      <c r="BH110" s="947"/>
      <c r="BI110" s="947"/>
      <c r="BJ110" s="947"/>
      <c r="BK110" s="947"/>
      <c r="BL110" s="947"/>
      <c r="BM110" s="947"/>
      <c r="BN110" s="947"/>
      <c r="BO110" s="947"/>
      <c r="BP110" s="948"/>
      <c r="BQ110" s="984">
        <v>2515483</v>
      </c>
      <c r="BR110" s="985"/>
      <c r="BS110" s="985"/>
      <c r="BT110" s="985"/>
      <c r="BU110" s="985"/>
      <c r="BV110" s="985">
        <v>2273541</v>
      </c>
      <c r="BW110" s="985"/>
      <c r="BX110" s="985"/>
      <c r="BY110" s="985"/>
      <c r="BZ110" s="985"/>
      <c r="CA110" s="985">
        <v>2200192</v>
      </c>
      <c r="CB110" s="985"/>
      <c r="CC110" s="985"/>
      <c r="CD110" s="985"/>
      <c r="CE110" s="985"/>
      <c r="CF110" s="999">
        <v>69.599999999999994</v>
      </c>
      <c r="CG110" s="1000"/>
      <c r="CH110" s="1000"/>
      <c r="CI110" s="1000"/>
      <c r="CJ110" s="1000"/>
      <c r="CK110" s="1001" t="s">
        <v>438</v>
      </c>
      <c r="CL110" s="1002"/>
      <c r="CM110" s="981" t="s">
        <v>439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395</v>
      </c>
      <c r="DH110" s="985"/>
      <c r="DI110" s="985"/>
      <c r="DJ110" s="985"/>
      <c r="DK110" s="985"/>
      <c r="DL110" s="985" t="s">
        <v>395</v>
      </c>
      <c r="DM110" s="985"/>
      <c r="DN110" s="985"/>
      <c r="DO110" s="985"/>
      <c r="DP110" s="985"/>
      <c r="DQ110" s="985" t="s">
        <v>395</v>
      </c>
      <c r="DR110" s="985"/>
      <c r="DS110" s="985"/>
      <c r="DT110" s="985"/>
      <c r="DU110" s="985"/>
      <c r="DV110" s="986" t="s">
        <v>395</v>
      </c>
      <c r="DW110" s="986"/>
      <c r="DX110" s="986"/>
      <c r="DY110" s="986"/>
      <c r="DZ110" s="987"/>
    </row>
    <row r="111" spans="1:131" s="248" customFormat="1" ht="26.25" customHeight="1" x14ac:dyDescent="0.15">
      <c r="A111" s="988" t="s">
        <v>440</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395</v>
      </c>
      <c r="AB111" s="992"/>
      <c r="AC111" s="992"/>
      <c r="AD111" s="992"/>
      <c r="AE111" s="993"/>
      <c r="AF111" s="994" t="s">
        <v>441</v>
      </c>
      <c r="AG111" s="992"/>
      <c r="AH111" s="992"/>
      <c r="AI111" s="992"/>
      <c r="AJ111" s="993"/>
      <c r="AK111" s="994" t="s">
        <v>441</v>
      </c>
      <c r="AL111" s="992"/>
      <c r="AM111" s="992"/>
      <c r="AN111" s="992"/>
      <c r="AO111" s="993"/>
      <c r="AP111" s="995" t="s">
        <v>441</v>
      </c>
      <c r="AQ111" s="996"/>
      <c r="AR111" s="996"/>
      <c r="AS111" s="996"/>
      <c r="AT111" s="997"/>
      <c r="AU111" s="958"/>
      <c r="AV111" s="959"/>
      <c r="AW111" s="959"/>
      <c r="AX111" s="959"/>
      <c r="AY111" s="959"/>
      <c r="AZ111" s="1007" t="s">
        <v>442</v>
      </c>
      <c r="BA111" s="1008"/>
      <c r="BB111" s="1008"/>
      <c r="BC111" s="1008"/>
      <c r="BD111" s="1008"/>
      <c r="BE111" s="1008"/>
      <c r="BF111" s="1008"/>
      <c r="BG111" s="1008"/>
      <c r="BH111" s="1008"/>
      <c r="BI111" s="1008"/>
      <c r="BJ111" s="1008"/>
      <c r="BK111" s="1008"/>
      <c r="BL111" s="1008"/>
      <c r="BM111" s="1008"/>
      <c r="BN111" s="1008"/>
      <c r="BO111" s="1008"/>
      <c r="BP111" s="1009"/>
      <c r="BQ111" s="977">
        <v>68090</v>
      </c>
      <c r="BR111" s="978"/>
      <c r="BS111" s="978"/>
      <c r="BT111" s="978"/>
      <c r="BU111" s="978"/>
      <c r="BV111" s="978">
        <v>60065</v>
      </c>
      <c r="BW111" s="978"/>
      <c r="BX111" s="978"/>
      <c r="BY111" s="978"/>
      <c r="BZ111" s="978"/>
      <c r="CA111" s="978">
        <v>51905</v>
      </c>
      <c r="CB111" s="978"/>
      <c r="CC111" s="978"/>
      <c r="CD111" s="978"/>
      <c r="CE111" s="978"/>
      <c r="CF111" s="972">
        <v>1.6</v>
      </c>
      <c r="CG111" s="973"/>
      <c r="CH111" s="973"/>
      <c r="CI111" s="973"/>
      <c r="CJ111" s="973"/>
      <c r="CK111" s="1003"/>
      <c r="CL111" s="1004"/>
      <c r="CM111" s="974" t="s">
        <v>443</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395</v>
      </c>
      <c r="DH111" s="978"/>
      <c r="DI111" s="978"/>
      <c r="DJ111" s="978"/>
      <c r="DK111" s="978"/>
      <c r="DL111" s="978" t="s">
        <v>395</v>
      </c>
      <c r="DM111" s="978"/>
      <c r="DN111" s="978"/>
      <c r="DO111" s="978"/>
      <c r="DP111" s="978"/>
      <c r="DQ111" s="978" t="s">
        <v>441</v>
      </c>
      <c r="DR111" s="978"/>
      <c r="DS111" s="978"/>
      <c r="DT111" s="978"/>
      <c r="DU111" s="978"/>
      <c r="DV111" s="979" t="s">
        <v>441</v>
      </c>
      <c r="DW111" s="979"/>
      <c r="DX111" s="979"/>
      <c r="DY111" s="979"/>
      <c r="DZ111" s="980"/>
    </row>
    <row r="112" spans="1:131" s="248" customFormat="1" ht="26.25" customHeight="1" x14ac:dyDescent="0.15">
      <c r="A112" s="1010" t="s">
        <v>444</v>
      </c>
      <c r="B112" s="1011"/>
      <c r="C112" s="1008" t="s">
        <v>445</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395</v>
      </c>
      <c r="AB112" s="1017"/>
      <c r="AC112" s="1017"/>
      <c r="AD112" s="1017"/>
      <c r="AE112" s="1018"/>
      <c r="AF112" s="1019" t="s">
        <v>441</v>
      </c>
      <c r="AG112" s="1017"/>
      <c r="AH112" s="1017"/>
      <c r="AI112" s="1017"/>
      <c r="AJ112" s="1018"/>
      <c r="AK112" s="1019" t="s">
        <v>441</v>
      </c>
      <c r="AL112" s="1017"/>
      <c r="AM112" s="1017"/>
      <c r="AN112" s="1017"/>
      <c r="AO112" s="1018"/>
      <c r="AP112" s="1020" t="s">
        <v>441</v>
      </c>
      <c r="AQ112" s="1021"/>
      <c r="AR112" s="1021"/>
      <c r="AS112" s="1021"/>
      <c r="AT112" s="1022"/>
      <c r="AU112" s="958"/>
      <c r="AV112" s="959"/>
      <c r="AW112" s="959"/>
      <c r="AX112" s="959"/>
      <c r="AY112" s="959"/>
      <c r="AZ112" s="1007" t="s">
        <v>446</v>
      </c>
      <c r="BA112" s="1008"/>
      <c r="BB112" s="1008"/>
      <c r="BC112" s="1008"/>
      <c r="BD112" s="1008"/>
      <c r="BE112" s="1008"/>
      <c r="BF112" s="1008"/>
      <c r="BG112" s="1008"/>
      <c r="BH112" s="1008"/>
      <c r="BI112" s="1008"/>
      <c r="BJ112" s="1008"/>
      <c r="BK112" s="1008"/>
      <c r="BL112" s="1008"/>
      <c r="BM112" s="1008"/>
      <c r="BN112" s="1008"/>
      <c r="BO112" s="1008"/>
      <c r="BP112" s="1009"/>
      <c r="BQ112" s="977">
        <v>3526215</v>
      </c>
      <c r="BR112" s="978"/>
      <c r="BS112" s="978"/>
      <c r="BT112" s="978"/>
      <c r="BU112" s="978"/>
      <c r="BV112" s="978">
        <v>3436754</v>
      </c>
      <c r="BW112" s="978"/>
      <c r="BX112" s="978"/>
      <c r="BY112" s="978"/>
      <c r="BZ112" s="978"/>
      <c r="CA112" s="978">
        <v>3349004</v>
      </c>
      <c r="CB112" s="978"/>
      <c r="CC112" s="978"/>
      <c r="CD112" s="978"/>
      <c r="CE112" s="978"/>
      <c r="CF112" s="972">
        <v>106</v>
      </c>
      <c r="CG112" s="973"/>
      <c r="CH112" s="973"/>
      <c r="CI112" s="973"/>
      <c r="CJ112" s="973"/>
      <c r="CK112" s="1003"/>
      <c r="CL112" s="1004"/>
      <c r="CM112" s="974" t="s">
        <v>447</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448</v>
      </c>
      <c r="DH112" s="978"/>
      <c r="DI112" s="978"/>
      <c r="DJ112" s="978"/>
      <c r="DK112" s="978"/>
      <c r="DL112" s="978" t="s">
        <v>441</v>
      </c>
      <c r="DM112" s="978"/>
      <c r="DN112" s="978"/>
      <c r="DO112" s="978"/>
      <c r="DP112" s="978"/>
      <c r="DQ112" s="978" t="s">
        <v>441</v>
      </c>
      <c r="DR112" s="978"/>
      <c r="DS112" s="978"/>
      <c r="DT112" s="978"/>
      <c r="DU112" s="978"/>
      <c r="DV112" s="979" t="s">
        <v>395</v>
      </c>
      <c r="DW112" s="979"/>
      <c r="DX112" s="979"/>
      <c r="DY112" s="979"/>
      <c r="DZ112" s="980"/>
    </row>
    <row r="113" spans="1:130" s="248" customFormat="1" ht="26.25" customHeight="1" x14ac:dyDescent="0.15">
      <c r="A113" s="1012"/>
      <c r="B113" s="1013"/>
      <c r="C113" s="1008" t="s">
        <v>449</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246340</v>
      </c>
      <c r="AB113" s="992"/>
      <c r="AC113" s="992"/>
      <c r="AD113" s="992"/>
      <c r="AE113" s="993"/>
      <c r="AF113" s="994">
        <v>257346</v>
      </c>
      <c r="AG113" s="992"/>
      <c r="AH113" s="992"/>
      <c r="AI113" s="992"/>
      <c r="AJ113" s="993"/>
      <c r="AK113" s="994">
        <v>269071</v>
      </c>
      <c r="AL113" s="992"/>
      <c r="AM113" s="992"/>
      <c r="AN113" s="992"/>
      <c r="AO113" s="993"/>
      <c r="AP113" s="995">
        <v>8.5</v>
      </c>
      <c r="AQ113" s="996"/>
      <c r="AR113" s="996"/>
      <c r="AS113" s="996"/>
      <c r="AT113" s="997"/>
      <c r="AU113" s="958"/>
      <c r="AV113" s="959"/>
      <c r="AW113" s="959"/>
      <c r="AX113" s="959"/>
      <c r="AY113" s="959"/>
      <c r="AZ113" s="1007" t="s">
        <v>450</v>
      </c>
      <c r="BA113" s="1008"/>
      <c r="BB113" s="1008"/>
      <c r="BC113" s="1008"/>
      <c r="BD113" s="1008"/>
      <c r="BE113" s="1008"/>
      <c r="BF113" s="1008"/>
      <c r="BG113" s="1008"/>
      <c r="BH113" s="1008"/>
      <c r="BI113" s="1008"/>
      <c r="BJ113" s="1008"/>
      <c r="BK113" s="1008"/>
      <c r="BL113" s="1008"/>
      <c r="BM113" s="1008"/>
      <c r="BN113" s="1008"/>
      <c r="BO113" s="1008"/>
      <c r="BP113" s="1009"/>
      <c r="BQ113" s="977">
        <v>200871</v>
      </c>
      <c r="BR113" s="978"/>
      <c r="BS113" s="978"/>
      <c r="BT113" s="978"/>
      <c r="BU113" s="978"/>
      <c r="BV113" s="978">
        <v>175763</v>
      </c>
      <c r="BW113" s="978"/>
      <c r="BX113" s="978"/>
      <c r="BY113" s="978"/>
      <c r="BZ113" s="978"/>
      <c r="CA113" s="978">
        <v>177046</v>
      </c>
      <c r="CB113" s="978"/>
      <c r="CC113" s="978"/>
      <c r="CD113" s="978"/>
      <c r="CE113" s="978"/>
      <c r="CF113" s="972">
        <v>5.6</v>
      </c>
      <c r="CG113" s="973"/>
      <c r="CH113" s="973"/>
      <c r="CI113" s="973"/>
      <c r="CJ113" s="973"/>
      <c r="CK113" s="1003"/>
      <c r="CL113" s="1004"/>
      <c r="CM113" s="974" t="s">
        <v>451</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v>68090</v>
      </c>
      <c r="DH113" s="1017"/>
      <c r="DI113" s="1017"/>
      <c r="DJ113" s="1017"/>
      <c r="DK113" s="1018"/>
      <c r="DL113" s="1019">
        <v>60065</v>
      </c>
      <c r="DM113" s="1017"/>
      <c r="DN113" s="1017"/>
      <c r="DO113" s="1017"/>
      <c r="DP113" s="1018"/>
      <c r="DQ113" s="1019">
        <v>51905</v>
      </c>
      <c r="DR113" s="1017"/>
      <c r="DS113" s="1017"/>
      <c r="DT113" s="1017"/>
      <c r="DU113" s="1018"/>
      <c r="DV113" s="1020">
        <v>1.6</v>
      </c>
      <c r="DW113" s="1021"/>
      <c r="DX113" s="1021"/>
      <c r="DY113" s="1021"/>
      <c r="DZ113" s="1022"/>
    </row>
    <row r="114" spans="1:130" s="248" customFormat="1" ht="26.25" customHeight="1" x14ac:dyDescent="0.15">
      <c r="A114" s="1012"/>
      <c r="B114" s="1013"/>
      <c r="C114" s="1008" t="s">
        <v>452</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32383</v>
      </c>
      <c r="AB114" s="1017"/>
      <c r="AC114" s="1017"/>
      <c r="AD114" s="1017"/>
      <c r="AE114" s="1018"/>
      <c r="AF114" s="1019">
        <v>31861</v>
      </c>
      <c r="AG114" s="1017"/>
      <c r="AH114" s="1017"/>
      <c r="AI114" s="1017"/>
      <c r="AJ114" s="1018"/>
      <c r="AK114" s="1019">
        <v>33216</v>
      </c>
      <c r="AL114" s="1017"/>
      <c r="AM114" s="1017"/>
      <c r="AN114" s="1017"/>
      <c r="AO114" s="1018"/>
      <c r="AP114" s="1020">
        <v>1.1000000000000001</v>
      </c>
      <c r="AQ114" s="1021"/>
      <c r="AR114" s="1021"/>
      <c r="AS114" s="1021"/>
      <c r="AT114" s="1022"/>
      <c r="AU114" s="958"/>
      <c r="AV114" s="959"/>
      <c r="AW114" s="959"/>
      <c r="AX114" s="959"/>
      <c r="AY114" s="959"/>
      <c r="AZ114" s="1007" t="s">
        <v>453</v>
      </c>
      <c r="BA114" s="1008"/>
      <c r="BB114" s="1008"/>
      <c r="BC114" s="1008"/>
      <c r="BD114" s="1008"/>
      <c r="BE114" s="1008"/>
      <c r="BF114" s="1008"/>
      <c r="BG114" s="1008"/>
      <c r="BH114" s="1008"/>
      <c r="BI114" s="1008"/>
      <c r="BJ114" s="1008"/>
      <c r="BK114" s="1008"/>
      <c r="BL114" s="1008"/>
      <c r="BM114" s="1008"/>
      <c r="BN114" s="1008"/>
      <c r="BO114" s="1008"/>
      <c r="BP114" s="1009"/>
      <c r="BQ114" s="977">
        <v>866164</v>
      </c>
      <c r="BR114" s="978"/>
      <c r="BS114" s="978"/>
      <c r="BT114" s="978"/>
      <c r="BU114" s="978"/>
      <c r="BV114" s="978">
        <v>797494</v>
      </c>
      <c r="BW114" s="978"/>
      <c r="BX114" s="978"/>
      <c r="BY114" s="978"/>
      <c r="BZ114" s="978"/>
      <c r="CA114" s="978">
        <v>786019</v>
      </c>
      <c r="CB114" s="978"/>
      <c r="CC114" s="978"/>
      <c r="CD114" s="978"/>
      <c r="CE114" s="978"/>
      <c r="CF114" s="972">
        <v>24.9</v>
      </c>
      <c r="CG114" s="973"/>
      <c r="CH114" s="973"/>
      <c r="CI114" s="973"/>
      <c r="CJ114" s="973"/>
      <c r="CK114" s="1003"/>
      <c r="CL114" s="1004"/>
      <c r="CM114" s="974" t="s">
        <v>454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441</v>
      </c>
      <c r="DH114" s="1017"/>
      <c r="DI114" s="1017"/>
      <c r="DJ114" s="1017"/>
      <c r="DK114" s="1018"/>
      <c r="DL114" s="1019" t="s">
        <v>441</v>
      </c>
      <c r="DM114" s="1017"/>
      <c r="DN114" s="1017"/>
      <c r="DO114" s="1017"/>
      <c r="DP114" s="1018"/>
      <c r="DQ114" s="1019" t="s">
        <v>395</v>
      </c>
      <c r="DR114" s="1017"/>
      <c r="DS114" s="1017"/>
      <c r="DT114" s="1017"/>
      <c r="DU114" s="1018"/>
      <c r="DV114" s="1020" t="s">
        <v>395</v>
      </c>
      <c r="DW114" s="1021"/>
      <c r="DX114" s="1021"/>
      <c r="DY114" s="1021"/>
      <c r="DZ114" s="1022"/>
    </row>
    <row r="115" spans="1:130" s="248" customFormat="1" ht="26.25" customHeight="1" x14ac:dyDescent="0.15">
      <c r="A115" s="1012"/>
      <c r="B115" s="1013"/>
      <c r="C115" s="1008" t="s">
        <v>455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7893</v>
      </c>
      <c r="AB115" s="992"/>
      <c r="AC115" s="992"/>
      <c r="AD115" s="992"/>
      <c r="AE115" s="993"/>
      <c r="AF115" s="994">
        <v>8025</v>
      </c>
      <c r="AG115" s="992"/>
      <c r="AH115" s="992"/>
      <c r="AI115" s="992"/>
      <c r="AJ115" s="993"/>
      <c r="AK115" s="994">
        <v>8159</v>
      </c>
      <c r="AL115" s="992"/>
      <c r="AM115" s="992"/>
      <c r="AN115" s="992"/>
      <c r="AO115" s="993"/>
      <c r="AP115" s="995">
        <v>0.3</v>
      </c>
      <c r="AQ115" s="996"/>
      <c r="AR115" s="996"/>
      <c r="AS115" s="996"/>
      <c r="AT115" s="997"/>
      <c r="AU115" s="958"/>
      <c r="AV115" s="959"/>
      <c r="AW115" s="959"/>
      <c r="AX115" s="959"/>
      <c r="AY115" s="959"/>
      <c r="AZ115" s="1007" t="s">
        <v>456</v>
      </c>
      <c r="BA115" s="1008"/>
      <c r="BB115" s="1008"/>
      <c r="BC115" s="1008"/>
      <c r="BD115" s="1008"/>
      <c r="BE115" s="1008"/>
      <c r="BF115" s="1008"/>
      <c r="BG115" s="1008"/>
      <c r="BH115" s="1008"/>
      <c r="BI115" s="1008"/>
      <c r="BJ115" s="1008"/>
      <c r="BK115" s="1008"/>
      <c r="BL115" s="1008"/>
      <c r="BM115" s="1008"/>
      <c r="BN115" s="1008"/>
      <c r="BO115" s="1008"/>
      <c r="BP115" s="1009"/>
      <c r="BQ115" s="977" t="s">
        <v>395</v>
      </c>
      <c r="BR115" s="978"/>
      <c r="BS115" s="978"/>
      <c r="BT115" s="978"/>
      <c r="BU115" s="978"/>
      <c r="BV115" s="978" t="s">
        <v>395</v>
      </c>
      <c r="BW115" s="978"/>
      <c r="BX115" s="978"/>
      <c r="BY115" s="978"/>
      <c r="BZ115" s="978"/>
      <c r="CA115" s="978">
        <v>602</v>
      </c>
      <c r="CB115" s="978"/>
      <c r="CC115" s="978"/>
      <c r="CD115" s="978"/>
      <c r="CE115" s="978"/>
      <c r="CF115" s="972">
        <v>0</v>
      </c>
      <c r="CG115" s="973"/>
      <c r="CH115" s="973"/>
      <c r="CI115" s="973"/>
      <c r="CJ115" s="973"/>
      <c r="CK115" s="1003"/>
      <c r="CL115" s="1004"/>
      <c r="CM115" s="1007" t="s">
        <v>457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395</v>
      </c>
      <c r="DH115" s="1017"/>
      <c r="DI115" s="1017"/>
      <c r="DJ115" s="1017"/>
      <c r="DK115" s="1018"/>
      <c r="DL115" s="1019" t="s">
        <v>395</v>
      </c>
      <c r="DM115" s="1017"/>
      <c r="DN115" s="1017"/>
      <c r="DO115" s="1017"/>
      <c r="DP115" s="1018"/>
      <c r="DQ115" s="1019" t="s">
        <v>395</v>
      </c>
      <c r="DR115" s="1017"/>
      <c r="DS115" s="1017"/>
      <c r="DT115" s="1017"/>
      <c r="DU115" s="1018"/>
      <c r="DV115" s="1020" t="s">
        <v>441</v>
      </c>
      <c r="DW115" s="1021"/>
      <c r="DX115" s="1021"/>
      <c r="DY115" s="1021"/>
      <c r="DZ115" s="1022"/>
    </row>
    <row r="116" spans="1:130" s="248" customFormat="1" ht="26.25" customHeight="1" x14ac:dyDescent="0.15">
      <c r="A116" s="1014"/>
      <c r="B116" s="1015"/>
      <c r="C116" s="1023" t="s">
        <v>458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395</v>
      </c>
      <c r="AB116" s="1017"/>
      <c r="AC116" s="1017"/>
      <c r="AD116" s="1017"/>
      <c r="AE116" s="1018"/>
      <c r="AF116" s="1019" t="s">
        <v>441</v>
      </c>
      <c r="AG116" s="1017"/>
      <c r="AH116" s="1017"/>
      <c r="AI116" s="1017"/>
      <c r="AJ116" s="1018"/>
      <c r="AK116" s="1019" t="s">
        <v>395</v>
      </c>
      <c r="AL116" s="1017"/>
      <c r="AM116" s="1017"/>
      <c r="AN116" s="1017"/>
      <c r="AO116" s="1018"/>
      <c r="AP116" s="1020" t="s">
        <v>441</v>
      </c>
      <c r="AQ116" s="1021"/>
      <c r="AR116" s="1021"/>
      <c r="AS116" s="1021"/>
      <c r="AT116" s="1022"/>
      <c r="AU116" s="958"/>
      <c r="AV116" s="959"/>
      <c r="AW116" s="959"/>
      <c r="AX116" s="959"/>
      <c r="AY116" s="959"/>
      <c r="AZ116" s="1025" t="s">
        <v>459</v>
      </c>
      <c r="BA116" s="1026"/>
      <c r="BB116" s="1026"/>
      <c r="BC116" s="1026"/>
      <c r="BD116" s="1026"/>
      <c r="BE116" s="1026"/>
      <c r="BF116" s="1026"/>
      <c r="BG116" s="1026"/>
      <c r="BH116" s="1026"/>
      <c r="BI116" s="1026"/>
      <c r="BJ116" s="1026"/>
      <c r="BK116" s="1026"/>
      <c r="BL116" s="1026"/>
      <c r="BM116" s="1026"/>
      <c r="BN116" s="1026"/>
      <c r="BO116" s="1026"/>
      <c r="BP116" s="1027"/>
      <c r="BQ116" s="977" t="s">
        <v>395</v>
      </c>
      <c r="BR116" s="978"/>
      <c r="BS116" s="978"/>
      <c r="BT116" s="978"/>
      <c r="BU116" s="978"/>
      <c r="BV116" s="978" t="s">
        <v>441</v>
      </c>
      <c r="BW116" s="978"/>
      <c r="BX116" s="978"/>
      <c r="BY116" s="978"/>
      <c r="BZ116" s="978"/>
      <c r="CA116" s="978" t="s">
        <v>441</v>
      </c>
      <c r="CB116" s="978"/>
      <c r="CC116" s="978"/>
      <c r="CD116" s="978"/>
      <c r="CE116" s="978"/>
      <c r="CF116" s="972" t="s">
        <v>395</v>
      </c>
      <c r="CG116" s="973"/>
      <c r="CH116" s="973"/>
      <c r="CI116" s="973"/>
      <c r="CJ116" s="973"/>
      <c r="CK116" s="1003"/>
      <c r="CL116" s="1004"/>
      <c r="CM116" s="974" t="s">
        <v>460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441</v>
      </c>
      <c r="DH116" s="1017"/>
      <c r="DI116" s="1017"/>
      <c r="DJ116" s="1017"/>
      <c r="DK116" s="1018"/>
      <c r="DL116" s="1019" t="s">
        <v>395</v>
      </c>
      <c r="DM116" s="1017"/>
      <c r="DN116" s="1017"/>
      <c r="DO116" s="1017"/>
      <c r="DP116" s="1018"/>
      <c r="DQ116" s="1019" t="s">
        <v>441</v>
      </c>
      <c r="DR116" s="1017"/>
      <c r="DS116" s="1017"/>
      <c r="DT116" s="1017"/>
      <c r="DU116" s="1018"/>
      <c r="DV116" s="1020" t="s">
        <v>395</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461</v>
      </c>
      <c r="Z117" s="944"/>
      <c r="AA117" s="1034">
        <v>713715</v>
      </c>
      <c r="AB117" s="1035"/>
      <c r="AC117" s="1035"/>
      <c r="AD117" s="1035"/>
      <c r="AE117" s="1036"/>
      <c r="AF117" s="1037">
        <v>656967</v>
      </c>
      <c r="AG117" s="1035"/>
      <c r="AH117" s="1035"/>
      <c r="AI117" s="1035"/>
      <c r="AJ117" s="1036"/>
      <c r="AK117" s="1037">
        <v>650087</v>
      </c>
      <c r="AL117" s="1035"/>
      <c r="AM117" s="1035"/>
      <c r="AN117" s="1035"/>
      <c r="AO117" s="1036"/>
      <c r="AP117" s="1038"/>
      <c r="AQ117" s="1039"/>
      <c r="AR117" s="1039"/>
      <c r="AS117" s="1039"/>
      <c r="AT117" s="1040"/>
      <c r="AU117" s="958"/>
      <c r="AV117" s="959"/>
      <c r="AW117" s="959"/>
      <c r="AX117" s="959"/>
      <c r="AY117" s="959"/>
      <c r="AZ117" s="1025" t="s">
        <v>462</v>
      </c>
      <c r="BA117" s="1026"/>
      <c r="BB117" s="1026"/>
      <c r="BC117" s="1026"/>
      <c r="BD117" s="1026"/>
      <c r="BE117" s="1026"/>
      <c r="BF117" s="1026"/>
      <c r="BG117" s="1026"/>
      <c r="BH117" s="1026"/>
      <c r="BI117" s="1026"/>
      <c r="BJ117" s="1026"/>
      <c r="BK117" s="1026"/>
      <c r="BL117" s="1026"/>
      <c r="BM117" s="1026"/>
      <c r="BN117" s="1026"/>
      <c r="BO117" s="1026"/>
      <c r="BP117" s="1027"/>
      <c r="BQ117" s="977" t="s">
        <v>395</v>
      </c>
      <c r="BR117" s="978"/>
      <c r="BS117" s="978"/>
      <c r="BT117" s="978"/>
      <c r="BU117" s="978"/>
      <c r="BV117" s="978" t="s">
        <v>395</v>
      </c>
      <c r="BW117" s="978"/>
      <c r="BX117" s="978"/>
      <c r="BY117" s="978"/>
      <c r="BZ117" s="978"/>
      <c r="CA117" s="978" t="s">
        <v>395</v>
      </c>
      <c r="CB117" s="978"/>
      <c r="CC117" s="978"/>
      <c r="CD117" s="978"/>
      <c r="CE117" s="978"/>
      <c r="CF117" s="972" t="s">
        <v>395</v>
      </c>
      <c r="CG117" s="973"/>
      <c r="CH117" s="973"/>
      <c r="CI117" s="973"/>
      <c r="CJ117" s="973"/>
      <c r="CK117" s="1003"/>
      <c r="CL117" s="1004"/>
      <c r="CM117" s="974" t="s">
        <v>463</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395</v>
      </c>
      <c r="DH117" s="1017"/>
      <c r="DI117" s="1017"/>
      <c r="DJ117" s="1017"/>
      <c r="DK117" s="1018"/>
      <c r="DL117" s="1019" t="s">
        <v>395</v>
      </c>
      <c r="DM117" s="1017"/>
      <c r="DN117" s="1017"/>
      <c r="DO117" s="1017"/>
      <c r="DP117" s="1018"/>
      <c r="DQ117" s="1019" t="s">
        <v>395</v>
      </c>
      <c r="DR117" s="1017"/>
      <c r="DS117" s="1017"/>
      <c r="DT117" s="1017"/>
      <c r="DU117" s="1018"/>
      <c r="DV117" s="1020" t="s">
        <v>395</v>
      </c>
      <c r="DW117" s="1021"/>
      <c r="DX117" s="1021"/>
      <c r="DY117" s="1021"/>
      <c r="DZ117" s="1022"/>
    </row>
    <row r="118" spans="1:130" s="248" customFormat="1" ht="26.25" customHeight="1" x14ac:dyDescent="0.15">
      <c r="A118" s="962" t="s">
        <v>435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432</v>
      </c>
      <c r="AB118" s="943"/>
      <c r="AC118" s="943"/>
      <c r="AD118" s="943"/>
      <c r="AE118" s="944"/>
      <c r="AF118" s="942" t="s">
        <v>433</v>
      </c>
      <c r="AG118" s="943"/>
      <c r="AH118" s="943"/>
      <c r="AI118" s="943"/>
      <c r="AJ118" s="944"/>
      <c r="AK118" s="942" t="s">
        <v>307</v>
      </c>
      <c r="AL118" s="943"/>
      <c r="AM118" s="943"/>
      <c r="AN118" s="943"/>
      <c r="AO118" s="944"/>
      <c r="AP118" s="1029" t="s">
        <v>434</v>
      </c>
      <c r="AQ118" s="1030"/>
      <c r="AR118" s="1030"/>
      <c r="AS118" s="1030"/>
      <c r="AT118" s="1031"/>
      <c r="AU118" s="958"/>
      <c r="AV118" s="959"/>
      <c r="AW118" s="959"/>
      <c r="AX118" s="959"/>
      <c r="AY118" s="959"/>
      <c r="AZ118" s="1032" t="s">
        <v>464</v>
      </c>
      <c r="BA118" s="1023"/>
      <c r="BB118" s="1023"/>
      <c r="BC118" s="1023"/>
      <c r="BD118" s="1023"/>
      <c r="BE118" s="1023"/>
      <c r="BF118" s="1023"/>
      <c r="BG118" s="1023"/>
      <c r="BH118" s="1023"/>
      <c r="BI118" s="1023"/>
      <c r="BJ118" s="1023"/>
      <c r="BK118" s="1023"/>
      <c r="BL118" s="1023"/>
      <c r="BM118" s="1023"/>
      <c r="BN118" s="1023"/>
      <c r="BO118" s="1023"/>
      <c r="BP118" s="1024"/>
      <c r="BQ118" s="1055" t="s">
        <v>395</v>
      </c>
      <c r="BR118" s="1056"/>
      <c r="BS118" s="1056"/>
      <c r="BT118" s="1056"/>
      <c r="BU118" s="1056"/>
      <c r="BV118" s="1056" t="s">
        <v>395</v>
      </c>
      <c r="BW118" s="1056"/>
      <c r="BX118" s="1056"/>
      <c r="BY118" s="1056"/>
      <c r="BZ118" s="1056"/>
      <c r="CA118" s="1056" t="s">
        <v>395</v>
      </c>
      <c r="CB118" s="1056"/>
      <c r="CC118" s="1056"/>
      <c r="CD118" s="1056"/>
      <c r="CE118" s="1056"/>
      <c r="CF118" s="972" t="s">
        <v>395</v>
      </c>
      <c r="CG118" s="973"/>
      <c r="CH118" s="973"/>
      <c r="CI118" s="973"/>
      <c r="CJ118" s="973"/>
      <c r="CK118" s="1003"/>
      <c r="CL118" s="1004"/>
      <c r="CM118" s="974" t="s">
        <v>465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395</v>
      </c>
      <c r="DH118" s="1017"/>
      <c r="DI118" s="1017"/>
      <c r="DJ118" s="1017"/>
      <c r="DK118" s="1018"/>
      <c r="DL118" s="1019" t="s">
        <v>395</v>
      </c>
      <c r="DM118" s="1017"/>
      <c r="DN118" s="1017"/>
      <c r="DO118" s="1017"/>
      <c r="DP118" s="1018"/>
      <c r="DQ118" s="1019" t="s">
        <v>395</v>
      </c>
      <c r="DR118" s="1017"/>
      <c r="DS118" s="1017"/>
      <c r="DT118" s="1017"/>
      <c r="DU118" s="1018"/>
      <c r="DV118" s="1020" t="s">
        <v>395</v>
      </c>
      <c r="DW118" s="1021"/>
      <c r="DX118" s="1021"/>
      <c r="DY118" s="1021"/>
      <c r="DZ118" s="1022"/>
    </row>
    <row r="119" spans="1:130" s="248" customFormat="1" ht="26.25" customHeight="1" x14ac:dyDescent="0.15">
      <c r="A119" s="1116" t="s">
        <v>438</v>
      </c>
      <c r="B119" s="1002"/>
      <c r="C119" s="981" t="s">
        <v>439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395</v>
      </c>
      <c r="AB119" s="950"/>
      <c r="AC119" s="950"/>
      <c r="AD119" s="950"/>
      <c r="AE119" s="951"/>
      <c r="AF119" s="952" t="s">
        <v>395</v>
      </c>
      <c r="AG119" s="950"/>
      <c r="AH119" s="950"/>
      <c r="AI119" s="950"/>
      <c r="AJ119" s="951"/>
      <c r="AK119" s="952" t="s">
        <v>395</v>
      </c>
      <c r="AL119" s="950"/>
      <c r="AM119" s="950"/>
      <c r="AN119" s="950"/>
      <c r="AO119" s="951"/>
      <c r="AP119" s="953" t="s">
        <v>395</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466</v>
      </c>
      <c r="BP119" s="1064"/>
      <c r="BQ119" s="1055">
        <v>7176823</v>
      </c>
      <c r="BR119" s="1056"/>
      <c r="BS119" s="1056"/>
      <c r="BT119" s="1056"/>
      <c r="BU119" s="1056"/>
      <c r="BV119" s="1056">
        <v>6743617</v>
      </c>
      <c r="BW119" s="1056"/>
      <c r="BX119" s="1056"/>
      <c r="BY119" s="1056"/>
      <c r="BZ119" s="1056"/>
      <c r="CA119" s="1056">
        <v>6564768</v>
      </c>
      <c r="CB119" s="1056"/>
      <c r="CC119" s="1056"/>
      <c r="CD119" s="1056"/>
      <c r="CE119" s="1056"/>
      <c r="CF119" s="1057"/>
      <c r="CG119" s="1058"/>
      <c r="CH119" s="1058"/>
      <c r="CI119" s="1058"/>
      <c r="CJ119" s="1059"/>
      <c r="CK119" s="1005"/>
      <c r="CL119" s="1006"/>
      <c r="CM119" s="1060" t="s">
        <v>467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395</v>
      </c>
      <c r="DH119" s="1042"/>
      <c r="DI119" s="1042"/>
      <c r="DJ119" s="1042"/>
      <c r="DK119" s="1043"/>
      <c r="DL119" s="1041" t="s">
        <v>395</v>
      </c>
      <c r="DM119" s="1042"/>
      <c r="DN119" s="1042"/>
      <c r="DO119" s="1042"/>
      <c r="DP119" s="1043"/>
      <c r="DQ119" s="1041" t="s">
        <v>395</v>
      </c>
      <c r="DR119" s="1042"/>
      <c r="DS119" s="1042"/>
      <c r="DT119" s="1042"/>
      <c r="DU119" s="1043"/>
      <c r="DV119" s="1044" t="s">
        <v>395</v>
      </c>
      <c r="DW119" s="1045"/>
      <c r="DX119" s="1045"/>
      <c r="DY119" s="1045"/>
      <c r="DZ119" s="1046"/>
    </row>
    <row r="120" spans="1:130" s="248" customFormat="1" ht="26.25" customHeight="1" x14ac:dyDescent="0.15">
      <c r="A120" s="1117"/>
      <c r="B120" s="1004"/>
      <c r="C120" s="974" t="s">
        <v>443</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395</v>
      </c>
      <c r="AB120" s="1017"/>
      <c r="AC120" s="1017"/>
      <c r="AD120" s="1017"/>
      <c r="AE120" s="1018"/>
      <c r="AF120" s="1019" t="s">
        <v>395</v>
      </c>
      <c r="AG120" s="1017"/>
      <c r="AH120" s="1017"/>
      <c r="AI120" s="1017"/>
      <c r="AJ120" s="1018"/>
      <c r="AK120" s="1019" t="s">
        <v>395</v>
      </c>
      <c r="AL120" s="1017"/>
      <c r="AM120" s="1017"/>
      <c r="AN120" s="1017"/>
      <c r="AO120" s="1018"/>
      <c r="AP120" s="1020" t="s">
        <v>395</v>
      </c>
      <c r="AQ120" s="1021"/>
      <c r="AR120" s="1021"/>
      <c r="AS120" s="1021"/>
      <c r="AT120" s="1022"/>
      <c r="AU120" s="1047" t="s">
        <v>468</v>
      </c>
      <c r="AV120" s="1048"/>
      <c r="AW120" s="1048"/>
      <c r="AX120" s="1048"/>
      <c r="AY120" s="1049"/>
      <c r="AZ120" s="998" t="s">
        <v>469</v>
      </c>
      <c r="BA120" s="947"/>
      <c r="BB120" s="947"/>
      <c r="BC120" s="947"/>
      <c r="BD120" s="947"/>
      <c r="BE120" s="947"/>
      <c r="BF120" s="947"/>
      <c r="BG120" s="947"/>
      <c r="BH120" s="947"/>
      <c r="BI120" s="947"/>
      <c r="BJ120" s="947"/>
      <c r="BK120" s="947"/>
      <c r="BL120" s="947"/>
      <c r="BM120" s="947"/>
      <c r="BN120" s="947"/>
      <c r="BO120" s="947"/>
      <c r="BP120" s="948"/>
      <c r="BQ120" s="984">
        <v>5417403</v>
      </c>
      <c r="BR120" s="985"/>
      <c r="BS120" s="985"/>
      <c r="BT120" s="985"/>
      <c r="BU120" s="985"/>
      <c r="BV120" s="985">
        <v>5289077</v>
      </c>
      <c r="BW120" s="985"/>
      <c r="BX120" s="985"/>
      <c r="BY120" s="985"/>
      <c r="BZ120" s="985"/>
      <c r="CA120" s="985">
        <v>5412284</v>
      </c>
      <c r="CB120" s="985"/>
      <c r="CC120" s="985"/>
      <c r="CD120" s="985"/>
      <c r="CE120" s="985"/>
      <c r="CF120" s="999">
        <v>171.2</v>
      </c>
      <c r="CG120" s="1000"/>
      <c r="CH120" s="1000"/>
      <c r="CI120" s="1000"/>
      <c r="CJ120" s="1000"/>
      <c r="CK120" s="1065" t="s">
        <v>470</v>
      </c>
      <c r="CL120" s="1066"/>
      <c r="CM120" s="1066"/>
      <c r="CN120" s="1066"/>
      <c r="CO120" s="1067"/>
      <c r="CP120" s="1073" t="s">
        <v>411</v>
      </c>
      <c r="CQ120" s="1074"/>
      <c r="CR120" s="1074"/>
      <c r="CS120" s="1074"/>
      <c r="CT120" s="1074"/>
      <c r="CU120" s="1074"/>
      <c r="CV120" s="1074"/>
      <c r="CW120" s="1074"/>
      <c r="CX120" s="1074"/>
      <c r="CY120" s="1074"/>
      <c r="CZ120" s="1074"/>
      <c r="DA120" s="1074"/>
      <c r="DB120" s="1074"/>
      <c r="DC120" s="1074"/>
      <c r="DD120" s="1074"/>
      <c r="DE120" s="1074"/>
      <c r="DF120" s="1075"/>
      <c r="DG120" s="984">
        <v>2071312</v>
      </c>
      <c r="DH120" s="985"/>
      <c r="DI120" s="985"/>
      <c r="DJ120" s="985"/>
      <c r="DK120" s="985"/>
      <c r="DL120" s="985">
        <v>2055376</v>
      </c>
      <c r="DM120" s="985"/>
      <c r="DN120" s="985"/>
      <c r="DO120" s="985"/>
      <c r="DP120" s="985"/>
      <c r="DQ120" s="985">
        <v>2022037</v>
      </c>
      <c r="DR120" s="985"/>
      <c r="DS120" s="985"/>
      <c r="DT120" s="985"/>
      <c r="DU120" s="985"/>
      <c r="DV120" s="986">
        <v>64</v>
      </c>
      <c r="DW120" s="986"/>
      <c r="DX120" s="986"/>
      <c r="DY120" s="986"/>
      <c r="DZ120" s="987"/>
    </row>
    <row r="121" spans="1:130" s="248" customFormat="1" ht="26.25" customHeight="1" x14ac:dyDescent="0.15">
      <c r="A121" s="1117"/>
      <c r="B121" s="1004"/>
      <c r="C121" s="1025" t="s">
        <v>471</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v>7893</v>
      </c>
      <c r="AB121" s="1017"/>
      <c r="AC121" s="1017"/>
      <c r="AD121" s="1017"/>
      <c r="AE121" s="1018"/>
      <c r="AF121" s="1019">
        <v>8025</v>
      </c>
      <c r="AG121" s="1017"/>
      <c r="AH121" s="1017"/>
      <c r="AI121" s="1017"/>
      <c r="AJ121" s="1018"/>
      <c r="AK121" s="1019">
        <v>8159</v>
      </c>
      <c r="AL121" s="1017"/>
      <c r="AM121" s="1017"/>
      <c r="AN121" s="1017"/>
      <c r="AO121" s="1018"/>
      <c r="AP121" s="1020">
        <v>0.3</v>
      </c>
      <c r="AQ121" s="1021"/>
      <c r="AR121" s="1021"/>
      <c r="AS121" s="1021"/>
      <c r="AT121" s="1022"/>
      <c r="AU121" s="1050"/>
      <c r="AV121" s="1051"/>
      <c r="AW121" s="1051"/>
      <c r="AX121" s="1051"/>
      <c r="AY121" s="1052"/>
      <c r="AZ121" s="1007" t="s">
        <v>472</v>
      </c>
      <c r="BA121" s="1008"/>
      <c r="BB121" s="1008"/>
      <c r="BC121" s="1008"/>
      <c r="BD121" s="1008"/>
      <c r="BE121" s="1008"/>
      <c r="BF121" s="1008"/>
      <c r="BG121" s="1008"/>
      <c r="BH121" s="1008"/>
      <c r="BI121" s="1008"/>
      <c r="BJ121" s="1008"/>
      <c r="BK121" s="1008"/>
      <c r="BL121" s="1008"/>
      <c r="BM121" s="1008"/>
      <c r="BN121" s="1008"/>
      <c r="BO121" s="1008"/>
      <c r="BP121" s="1009"/>
      <c r="BQ121" s="977">
        <v>21924</v>
      </c>
      <c r="BR121" s="978"/>
      <c r="BS121" s="978"/>
      <c r="BT121" s="978"/>
      <c r="BU121" s="978"/>
      <c r="BV121" s="978">
        <v>12900</v>
      </c>
      <c r="BW121" s="978"/>
      <c r="BX121" s="978"/>
      <c r="BY121" s="978"/>
      <c r="BZ121" s="978"/>
      <c r="CA121" s="978">
        <v>5055</v>
      </c>
      <c r="CB121" s="978"/>
      <c r="CC121" s="978"/>
      <c r="CD121" s="978"/>
      <c r="CE121" s="978"/>
      <c r="CF121" s="972">
        <v>0.2</v>
      </c>
      <c r="CG121" s="973"/>
      <c r="CH121" s="973"/>
      <c r="CI121" s="973"/>
      <c r="CJ121" s="973"/>
      <c r="CK121" s="1068"/>
      <c r="CL121" s="1069"/>
      <c r="CM121" s="1069"/>
      <c r="CN121" s="1069"/>
      <c r="CO121" s="1070"/>
      <c r="CP121" s="1078" t="s">
        <v>413</v>
      </c>
      <c r="CQ121" s="1079"/>
      <c r="CR121" s="1079"/>
      <c r="CS121" s="1079"/>
      <c r="CT121" s="1079"/>
      <c r="CU121" s="1079"/>
      <c r="CV121" s="1079"/>
      <c r="CW121" s="1079"/>
      <c r="CX121" s="1079"/>
      <c r="CY121" s="1079"/>
      <c r="CZ121" s="1079"/>
      <c r="DA121" s="1079"/>
      <c r="DB121" s="1079"/>
      <c r="DC121" s="1079"/>
      <c r="DD121" s="1079"/>
      <c r="DE121" s="1079"/>
      <c r="DF121" s="1080"/>
      <c r="DG121" s="977">
        <v>1450933</v>
      </c>
      <c r="DH121" s="978"/>
      <c r="DI121" s="978"/>
      <c r="DJ121" s="978"/>
      <c r="DK121" s="978"/>
      <c r="DL121" s="978">
        <v>1377757</v>
      </c>
      <c r="DM121" s="978"/>
      <c r="DN121" s="978"/>
      <c r="DO121" s="978"/>
      <c r="DP121" s="978"/>
      <c r="DQ121" s="978">
        <v>1323645</v>
      </c>
      <c r="DR121" s="978"/>
      <c r="DS121" s="978"/>
      <c r="DT121" s="978"/>
      <c r="DU121" s="978"/>
      <c r="DV121" s="979">
        <v>41.9</v>
      </c>
      <c r="DW121" s="979"/>
      <c r="DX121" s="979"/>
      <c r="DY121" s="979"/>
      <c r="DZ121" s="980"/>
    </row>
    <row r="122" spans="1:130" s="248" customFormat="1" ht="26.25" customHeight="1" x14ac:dyDescent="0.15">
      <c r="A122" s="1117"/>
      <c r="B122" s="1004"/>
      <c r="C122" s="974" t="s">
        <v>454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395</v>
      </c>
      <c r="AB122" s="1017"/>
      <c r="AC122" s="1017"/>
      <c r="AD122" s="1017"/>
      <c r="AE122" s="1018"/>
      <c r="AF122" s="1019" t="s">
        <v>395</v>
      </c>
      <c r="AG122" s="1017"/>
      <c r="AH122" s="1017"/>
      <c r="AI122" s="1017"/>
      <c r="AJ122" s="1018"/>
      <c r="AK122" s="1019" t="s">
        <v>395</v>
      </c>
      <c r="AL122" s="1017"/>
      <c r="AM122" s="1017"/>
      <c r="AN122" s="1017"/>
      <c r="AO122" s="1018"/>
      <c r="AP122" s="1020" t="s">
        <v>395</v>
      </c>
      <c r="AQ122" s="1021"/>
      <c r="AR122" s="1021"/>
      <c r="AS122" s="1021"/>
      <c r="AT122" s="1022"/>
      <c r="AU122" s="1050"/>
      <c r="AV122" s="1051"/>
      <c r="AW122" s="1051"/>
      <c r="AX122" s="1051"/>
      <c r="AY122" s="1052"/>
      <c r="AZ122" s="1032" t="s">
        <v>473</v>
      </c>
      <c r="BA122" s="1023"/>
      <c r="BB122" s="1023"/>
      <c r="BC122" s="1023"/>
      <c r="BD122" s="1023"/>
      <c r="BE122" s="1023"/>
      <c r="BF122" s="1023"/>
      <c r="BG122" s="1023"/>
      <c r="BH122" s="1023"/>
      <c r="BI122" s="1023"/>
      <c r="BJ122" s="1023"/>
      <c r="BK122" s="1023"/>
      <c r="BL122" s="1023"/>
      <c r="BM122" s="1023"/>
      <c r="BN122" s="1023"/>
      <c r="BO122" s="1023"/>
      <c r="BP122" s="1024"/>
      <c r="BQ122" s="1055">
        <v>4574692</v>
      </c>
      <c r="BR122" s="1056"/>
      <c r="BS122" s="1056"/>
      <c r="BT122" s="1056"/>
      <c r="BU122" s="1056"/>
      <c r="BV122" s="1056">
        <v>4453804</v>
      </c>
      <c r="BW122" s="1056"/>
      <c r="BX122" s="1056"/>
      <c r="BY122" s="1056"/>
      <c r="BZ122" s="1056"/>
      <c r="CA122" s="1056">
        <v>4397091</v>
      </c>
      <c r="CB122" s="1056"/>
      <c r="CC122" s="1056"/>
      <c r="CD122" s="1056"/>
      <c r="CE122" s="1056"/>
      <c r="CF122" s="1076">
        <v>139.1</v>
      </c>
      <c r="CG122" s="1077"/>
      <c r="CH122" s="1077"/>
      <c r="CI122" s="1077"/>
      <c r="CJ122" s="1077"/>
      <c r="CK122" s="1068"/>
      <c r="CL122" s="1069"/>
      <c r="CM122" s="1069"/>
      <c r="CN122" s="1069"/>
      <c r="CO122" s="1070"/>
      <c r="CP122" s="1078" t="s">
        <v>474</v>
      </c>
      <c r="CQ122" s="1079"/>
      <c r="CR122" s="1079"/>
      <c r="CS122" s="1079"/>
      <c r="CT122" s="1079"/>
      <c r="CU122" s="1079"/>
      <c r="CV122" s="1079"/>
      <c r="CW122" s="1079"/>
      <c r="CX122" s="1079"/>
      <c r="CY122" s="1079"/>
      <c r="CZ122" s="1079"/>
      <c r="DA122" s="1079"/>
      <c r="DB122" s="1079"/>
      <c r="DC122" s="1079"/>
      <c r="DD122" s="1079"/>
      <c r="DE122" s="1079"/>
      <c r="DF122" s="1080"/>
      <c r="DG122" s="977">
        <v>3970</v>
      </c>
      <c r="DH122" s="978"/>
      <c r="DI122" s="978"/>
      <c r="DJ122" s="978"/>
      <c r="DK122" s="978"/>
      <c r="DL122" s="978">
        <v>3621</v>
      </c>
      <c r="DM122" s="978"/>
      <c r="DN122" s="978"/>
      <c r="DO122" s="978"/>
      <c r="DP122" s="978"/>
      <c r="DQ122" s="978">
        <v>3322</v>
      </c>
      <c r="DR122" s="978"/>
      <c r="DS122" s="978"/>
      <c r="DT122" s="978"/>
      <c r="DU122" s="978"/>
      <c r="DV122" s="979">
        <v>0.1</v>
      </c>
      <c r="DW122" s="979"/>
      <c r="DX122" s="979"/>
      <c r="DY122" s="979"/>
      <c r="DZ122" s="980"/>
    </row>
    <row r="123" spans="1:130" s="248" customFormat="1" ht="26.25" customHeight="1" x14ac:dyDescent="0.15">
      <c r="A123" s="1117"/>
      <c r="B123" s="1004"/>
      <c r="C123" s="974" t="s">
        <v>460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137</v>
      </c>
      <c r="AB123" s="1017"/>
      <c r="AC123" s="1017"/>
      <c r="AD123" s="1017"/>
      <c r="AE123" s="1018"/>
      <c r="AF123" s="1019" t="s">
        <v>475</v>
      </c>
      <c r="AG123" s="1017"/>
      <c r="AH123" s="1017"/>
      <c r="AI123" s="1017"/>
      <c r="AJ123" s="1018"/>
      <c r="AK123" s="1019" t="s">
        <v>476</v>
      </c>
      <c r="AL123" s="1017"/>
      <c r="AM123" s="1017"/>
      <c r="AN123" s="1017"/>
      <c r="AO123" s="1018"/>
      <c r="AP123" s="1020" t="s">
        <v>477</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478</v>
      </c>
      <c r="BP123" s="1064"/>
      <c r="BQ123" s="1123">
        <v>10014019</v>
      </c>
      <c r="BR123" s="1124"/>
      <c r="BS123" s="1124"/>
      <c r="BT123" s="1124"/>
      <c r="BU123" s="1124"/>
      <c r="BV123" s="1124">
        <v>9755781</v>
      </c>
      <c r="BW123" s="1124"/>
      <c r="BX123" s="1124"/>
      <c r="BY123" s="1124"/>
      <c r="BZ123" s="1124"/>
      <c r="CA123" s="1124">
        <v>9814430</v>
      </c>
      <c r="CB123" s="1124"/>
      <c r="CC123" s="1124"/>
      <c r="CD123" s="1124"/>
      <c r="CE123" s="1124"/>
      <c r="CF123" s="1057"/>
      <c r="CG123" s="1058"/>
      <c r="CH123" s="1058"/>
      <c r="CI123" s="1058"/>
      <c r="CJ123" s="1059"/>
      <c r="CK123" s="1068"/>
      <c r="CL123" s="1069"/>
      <c r="CM123" s="1069"/>
      <c r="CN123" s="1069"/>
      <c r="CO123" s="1070"/>
      <c r="CP123" s="1078" t="s">
        <v>479</v>
      </c>
      <c r="CQ123" s="1079"/>
      <c r="CR123" s="1079"/>
      <c r="CS123" s="1079"/>
      <c r="CT123" s="1079"/>
      <c r="CU123" s="1079"/>
      <c r="CV123" s="1079"/>
      <c r="CW123" s="1079"/>
      <c r="CX123" s="1079"/>
      <c r="CY123" s="1079"/>
      <c r="CZ123" s="1079"/>
      <c r="DA123" s="1079"/>
      <c r="DB123" s="1079"/>
      <c r="DC123" s="1079"/>
      <c r="DD123" s="1079"/>
      <c r="DE123" s="1079"/>
      <c r="DF123" s="1080"/>
      <c r="DG123" s="1016" t="s">
        <v>480</v>
      </c>
      <c r="DH123" s="1017"/>
      <c r="DI123" s="1017"/>
      <c r="DJ123" s="1017"/>
      <c r="DK123" s="1018"/>
      <c r="DL123" s="1019" t="s">
        <v>137</v>
      </c>
      <c r="DM123" s="1017"/>
      <c r="DN123" s="1017"/>
      <c r="DO123" s="1017"/>
      <c r="DP123" s="1018"/>
      <c r="DQ123" s="1019" t="s">
        <v>481</v>
      </c>
      <c r="DR123" s="1017"/>
      <c r="DS123" s="1017"/>
      <c r="DT123" s="1017"/>
      <c r="DU123" s="1018"/>
      <c r="DV123" s="1020" t="s">
        <v>476</v>
      </c>
      <c r="DW123" s="1021"/>
      <c r="DX123" s="1021"/>
      <c r="DY123" s="1021"/>
      <c r="DZ123" s="1022"/>
    </row>
    <row r="124" spans="1:130" s="248" customFormat="1" ht="26.25" customHeight="1" thickBot="1" x14ac:dyDescent="0.2">
      <c r="A124" s="1117"/>
      <c r="B124" s="1004"/>
      <c r="C124" s="974" t="s">
        <v>463</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137</v>
      </c>
      <c r="AB124" s="1017"/>
      <c r="AC124" s="1017"/>
      <c r="AD124" s="1017"/>
      <c r="AE124" s="1018"/>
      <c r="AF124" s="1019" t="s">
        <v>482</v>
      </c>
      <c r="AG124" s="1017"/>
      <c r="AH124" s="1017"/>
      <c r="AI124" s="1017"/>
      <c r="AJ124" s="1018"/>
      <c r="AK124" s="1019" t="s">
        <v>482</v>
      </c>
      <c r="AL124" s="1017"/>
      <c r="AM124" s="1017"/>
      <c r="AN124" s="1017"/>
      <c r="AO124" s="1018"/>
      <c r="AP124" s="1020" t="s">
        <v>475</v>
      </c>
      <c r="AQ124" s="1021"/>
      <c r="AR124" s="1021"/>
      <c r="AS124" s="1021"/>
      <c r="AT124" s="1022"/>
      <c r="AU124" s="1119" t="s">
        <v>483</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484</v>
      </c>
      <c r="BR124" s="1086"/>
      <c r="BS124" s="1086"/>
      <c r="BT124" s="1086"/>
      <c r="BU124" s="1086"/>
      <c r="BV124" s="1086" t="s">
        <v>484</v>
      </c>
      <c r="BW124" s="1086"/>
      <c r="BX124" s="1086"/>
      <c r="BY124" s="1086"/>
      <c r="BZ124" s="1086"/>
      <c r="CA124" s="1086" t="s">
        <v>475</v>
      </c>
      <c r="CB124" s="1086"/>
      <c r="CC124" s="1086"/>
      <c r="CD124" s="1086"/>
      <c r="CE124" s="1086"/>
      <c r="CF124" s="1087"/>
      <c r="CG124" s="1088"/>
      <c r="CH124" s="1088"/>
      <c r="CI124" s="1088"/>
      <c r="CJ124" s="1089"/>
      <c r="CK124" s="1071"/>
      <c r="CL124" s="1071"/>
      <c r="CM124" s="1071"/>
      <c r="CN124" s="1071"/>
      <c r="CO124" s="1072"/>
      <c r="CP124" s="1078" t="s">
        <v>485</v>
      </c>
      <c r="CQ124" s="1079"/>
      <c r="CR124" s="1079"/>
      <c r="CS124" s="1079"/>
      <c r="CT124" s="1079"/>
      <c r="CU124" s="1079"/>
      <c r="CV124" s="1079"/>
      <c r="CW124" s="1079"/>
      <c r="CX124" s="1079"/>
      <c r="CY124" s="1079"/>
      <c r="CZ124" s="1079"/>
      <c r="DA124" s="1079"/>
      <c r="DB124" s="1079"/>
      <c r="DC124" s="1079"/>
      <c r="DD124" s="1079"/>
      <c r="DE124" s="1079"/>
      <c r="DF124" s="1080"/>
      <c r="DG124" s="1063" t="s">
        <v>484</v>
      </c>
      <c r="DH124" s="1042"/>
      <c r="DI124" s="1042"/>
      <c r="DJ124" s="1042"/>
      <c r="DK124" s="1043"/>
      <c r="DL124" s="1041" t="s">
        <v>137</v>
      </c>
      <c r="DM124" s="1042"/>
      <c r="DN124" s="1042"/>
      <c r="DO124" s="1042"/>
      <c r="DP124" s="1043"/>
      <c r="DQ124" s="1041" t="s">
        <v>475</v>
      </c>
      <c r="DR124" s="1042"/>
      <c r="DS124" s="1042"/>
      <c r="DT124" s="1042"/>
      <c r="DU124" s="1043"/>
      <c r="DV124" s="1044" t="s">
        <v>477</v>
      </c>
      <c r="DW124" s="1045"/>
      <c r="DX124" s="1045"/>
      <c r="DY124" s="1045"/>
      <c r="DZ124" s="1046"/>
    </row>
    <row r="125" spans="1:130" s="248" customFormat="1" ht="26.25" customHeight="1" x14ac:dyDescent="0.15">
      <c r="A125" s="1117"/>
      <c r="B125" s="1004"/>
      <c r="C125" s="974" t="s">
        <v>465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484</v>
      </c>
      <c r="AB125" s="1017"/>
      <c r="AC125" s="1017"/>
      <c r="AD125" s="1017"/>
      <c r="AE125" s="1018"/>
      <c r="AF125" s="1019" t="s">
        <v>486</v>
      </c>
      <c r="AG125" s="1017"/>
      <c r="AH125" s="1017"/>
      <c r="AI125" s="1017"/>
      <c r="AJ125" s="1018"/>
      <c r="AK125" s="1019" t="s">
        <v>487</v>
      </c>
      <c r="AL125" s="1017"/>
      <c r="AM125" s="1017"/>
      <c r="AN125" s="1017"/>
      <c r="AO125" s="1018"/>
      <c r="AP125" s="1020" t="s">
        <v>488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489</v>
      </c>
      <c r="CL125" s="1066"/>
      <c r="CM125" s="1066"/>
      <c r="CN125" s="1066"/>
      <c r="CO125" s="1067"/>
      <c r="CP125" s="998" t="s">
        <v>490</v>
      </c>
      <c r="CQ125" s="947"/>
      <c r="CR125" s="947"/>
      <c r="CS125" s="947"/>
      <c r="CT125" s="947"/>
      <c r="CU125" s="947"/>
      <c r="CV125" s="947"/>
      <c r="CW125" s="947"/>
      <c r="CX125" s="947"/>
      <c r="CY125" s="947"/>
      <c r="CZ125" s="947"/>
      <c r="DA125" s="947"/>
      <c r="DB125" s="947"/>
      <c r="DC125" s="947"/>
      <c r="DD125" s="947"/>
      <c r="DE125" s="947"/>
      <c r="DF125" s="948"/>
      <c r="DG125" s="984" t="s">
        <v>488</v>
      </c>
      <c r="DH125" s="985"/>
      <c r="DI125" s="985"/>
      <c r="DJ125" s="985"/>
      <c r="DK125" s="985"/>
      <c r="DL125" s="985" t="s">
        <v>475</v>
      </c>
      <c r="DM125" s="985"/>
      <c r="DN125" s="985"/>
      <c r="DO125" s="985"/>
      <c r="DP125" s="985"/>
      <c r="DQ125" s="985" t="s">
        <v>475</v>
      </c>
      <c r="DR125" s="985"/>
      <c r="DS125" s="985"/>
      <c r="DT125" s="985"/>
      <c r="DU125" s="985"/>
      <c r="DV125" s="986" t="s">
        <v>137</v>
      </c>
      <c r="DW125" s="986"/>
      <c r="DX125" s="986"/>
      <c r="DY125" s="986"/>
      <c r="DZ125" s="987"/>
    </row>
    <row r="126" spans="1:130" s="248" customFormat="1" ht="26.25" customHeight="1" thickBot="1" x14ac:dyDescent="0.2">
      <c r="A126" s="1117"/>
      <c r="B126" s="1004"/>
      <c r="C126" s="974" t="s">
        <v>467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476</v>
      </c>
      <c r="AB126" s="1017"/>
      <c r="AC126" s="1017"/>
      <c r="AD126" s="1017"/>
      <c r="AE126" s="1018"/>
      <c r="AF126" s="1019" t="s">
        <v>484</v>
      </c>
      <c r="AG126" s="1017"/>
      <c r="AH126" s="1017"/>
      <c r="AI126" s="1017"/>
      <c r="AJ126" s="1018"/>
      <c r="AK126" s="1019" t="s">
        <v>476</v>
      </c>
      <c r="AL126" s="1017"/>
      <c r="AM126" s="1017"/>
      <c r="AN126" s="1017"/>
      <c r="AO126" s="1018"/>
      <c r="AP126" s="1020" t="s">
        <v>476</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491</v>
      </c>
      <c r="CQ126" s="1008"/>
      <c r="CR126" s="1008"/>
      <c r="CS126" s="1008"/>
      <c r="CT126" s="1008"/>
      <c r="CU126" s="1008"/>
      <c r="CV126" s="1008"/>
      <c r="CW126" s="1008"/>
      <c r="CX126" s="1008"/>
      <c r="CY126" s="1008"/>
      <c r="CZ126" s="1008"/>
      <c r="DA126" s="1008"/>
      <c r="DB126" s="1008"/>
      <c r="DC126" s="1008"/>
      <c r="DD126" s="1008"/>
      <c r="DE126" s="1008"/>
      <c r="DF126" s="1009"/>
      <c r="DG126" s="977" t="s">
        <v>484</v>
      </c>
      <c r="DH126" s="978"/>
      <c r="DI126" s="978"/>
      <c r="DJ126" s="978"/>
      <c r="DK126" s="978"/>
      <c r="DL126" s="978" t="s">
        <v>477</v>
      </c>
      <c r="DM126" s="978"/>
      <c r="DN126" s="978"/>
      <c r="DO126" s="978"/>
      <c r="DP126" s="978"/>
      <c r="DQ126" s="978" t="s">
        <v>395</v>
      </c>
      <c r="DR126" s="978"/>
      <c r="DS126" s="978"/>
      <c r="DT126" s="978"/>
      <c r="DU126" s="978"/>
      <c r="DV126" s="979" t="s">
        <v>475</v>
      </c>
      <c r="DW126" s="979"/>
      <c r="DX126" s="979"/>
      <c r="DY126" s="979"/>
      <c r="DZ126" s="980"/>
    </row>
    <row r="127" spans="1:130" s="248" customFormat="1" ht="26.25" customHeight="1" x14ac:dyDescent="0.15">
      <c r="A127" s="1118"/>
      <c r="B127" s="1006"/>
      <c r="C127" s="1060" t="s">
        <v>492</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480</v>
      </c>
      <c r="AB127" s="1017"/>
      <c r="AC127" s="1017"/>
      <c r="AD127" s="1017"/>
      <c r="AE127" s="1018"/>
      <c r="AF127" s="1019" t="s">
        <v>475</v>
      </c>
      <c r="AG127" s="1017"/>
      <c r="AH127" s="1017"/>
      <c r="AI127" s="1017"/>
      <c r="AJ127" s="1018"/>
      <c r="AK127" s="1019" t="s">
        <v>487</v>
      </c>
      <c r="AL127" s="1017"/>
      <c r="AM127" s="1017"/>
      <c r="AN127" s="1017"/>
      <c r="AO127" s="1018"/>
      <c r="AP127" s="1020" t="s">
        <v>475</v>
      </c>
      <c r="AQ127" s="1021"/>
      <c r="AR127" s="1021"/>
      <c r="AS127" s="1021"/>
      <c r="AT127" s="1022"/>
      <c r="AU127" s="284"/>
      <c r="AV127" s="284"/>
      <c r="AW127" s="284"/>
      <c r="AX127" s="1090" t="s">
        <v>493</v>
      </c>
      <c r="AY127" s="1091"/>
      <c r="AZ127" s="1091"/>
      <c r="BA127" s="1091"/>
      <c r="BB127" s="1091"/>
      <c r="BC127" s="1091"/>
      <c r="BD127" s="1091"/>
      <c r="BE127" s="1092"/>
      <c r="BF127" s="1093" t="s">
        <v>494</v>
      </c>
      <c r="BG127" s="1091"/>
      <c r="BH127" s="1091"/>
      <c r="BI127" s="1091"/>
      <c r="BJ127" s="1091"/>
      <c r="BK127" s="1091"/>
      <c r="BL127" s="1092"/>
      <c r="BM127" s="1093" t="s">
        <v>495</v>
      </c>
      <c r="BN127" s="1091"/>
      <c r="BO127" s="1091"/>
      <c r="BP127" s="1091"/>
      <c r="BQ127" s="1091"/>
      <c r="BR127" s="1091"/>
      <c r="BS127" s="1092"/>
      <c r="BT127" s="1093" t="s">
        <v>496</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497</v>
      </c>
      <c r="CQ127" s="1008"/>
      <c r="CR127" s="1008"/>
      <c r="CS127" s="1008"/>
      <c r="CT127" s="1008"/>
      <c r="CU127" s="1008"/>
      <c r="CV127" s="1008"/>
      <c r="CW127" s="1008"/>
      <c r="CX127" s="1008"/>
      <c r="CY127" s="1008"/>
      <c r="CZ127" s="1008"/>
      <c r="DA127" s="1008"/>
      <c r="DB127" s="1008"/>
      <c r="DC127" s="1008"/>
      <c r="DD127" s="1008"/>
      <c r="DE127" s="1008"/>
      <c r="DF127" s="1009"/>
      <c r="DG127" s="977" t="s">
        <v>137</v>
      </c>
      <c r="DH127" s="978"/>
      <c r="DI127" s="978"/>
      <c r="DJ127" s="978"/>
      <c r="DK127" s="978"/>
      <c r="DL127" s="978" t="s">
        <v>484</v>
      </c>
      <c r="DM127" s="978"/>
      <c r="DN127" s="978"/>
      <c r="DO127" s="978"/>
      <c r="DP127" s="978"/>
      <c r="DQ127" s="978" t="s">
        <v>488</v>
      </c>
      <c r="DR127" s="978"/>
      <c r="DS127" s="978"/>
      <c r="DT127" s="978"/>
      <c r="DU127" s="978"/>
      <c r="DV127" s="979" t="s">
        <v>137</v>
      </c>
      <c r="DW127" s="979"/>
      <c r="DX127" s="979"/>
      <c r="DY127" s="979"/>
      <c r="DZ127" s="980"/>
    </row>
    <row r="128" spans="1:130" s="248" customFormat="1" ht="26.25" customHeight="1" thickBot="1" x14ac:dyDescent="0.2">
      <c r="A128" s="1101" t="s">
        <v>498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499</v>
      </c>
      <c r="X128" s="1103"/>
      <c r="Y128" s="1103"/>
      <c r="Z128" s="1104"/>
      <c r="AA128" s="1105">
        <v>9292</v>
      </c>
      <c r="AB128" s="1106"/>
      <c r="AC128" s="1106"/>
      <c r="AD128" s="1106"/>
      <c r="AE128" s="1107"/>
      <c r="AF128" s="1108">
        <v>9589</v>
      </c>
      <c r="AG128" s="1106"/>
      <c r="AH128" s="1106"/>
      <c r="AI128" s="1106"/>
      <c r="AJ128" s="1107"/>
      <c r="AK128" s="1108">
        <v>8148</v>
      </c>
      <c r="AL128" s="1106"/>
      <c r="AM128" s="1106"/>
      <c r="AN128" s="1106"/>
      <c r="AO128" s="1107"/>
      <c r="AP128" s="1109"/>
      <c r="AQ128" s="1110"/>
      <c r="AR128" s="1110"/>
      <c r="AS128" s="1110"/>
      <c r="AT128" s="1111"/>
      <c r="AU128" s="284"/>
      <c r="AV128" s="284"/>
      <c r="AW128" s="284"/>
      <c r="AX128" s="946" t="s">
        <v>500</v>
      </c>
      <c r="AY128" s="947"/>
      <c r="AZ128" s="947"/>
      <c r="BA128" s="947"/>
      <c r="BB128" s="947"/>
      <c r="BC128" s="947"/>
      <c r="BD128" s="947"/>
      <c r="BE128" s="948"/>
      <c r="BF128" s="1112" t="s">
        <v>481</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501</v>
      </c>
      <c r="CQ128" s="1095"/>
      <c r="CR128" s="1095"/>
      <c r="CS128" s="1095"/>
      <c r="CT128" s="1095"/>
      <c r="CU128" s="1095"/>
      <c r="CV128" s="1095"/>
      <c r="CW128" s="1095"/>
      <c r="CX128" s="1095"/>
      <c r="CY128" s="1095"/>
      <c r="CZ128" s="1095"/>
      <c r="DA128" s="1095"/>
      <c r="DB128" s="1095"/>
      <c r="DC128" s="1095"/>
      <c r="DD128" s="1095"/>
      <c r="DE128" s="1095"/>
      <c r="DF128" s="1096"/>
      <c r="DG128" s="1097" t="s">
        <v>484</v>
      </c>
      <c r="DH128" s="1098"/>
      <c r="DI128" s="1098"/>
      <c r="DJ128" s="1098"/>
      <c r="DK128" s="1098"/>
      <c r="DL128" s="1098" t="s">
        <v>395</v>
      </c>
      <c r="DM128" s="1098"/>
      <c r="DN128" s="1098"/>
      <c r="DO128" s="1098"/>
      <c r="DP128" s="1098"/>
      <c r="DQ128" s="1098">
        <v>602</v>
      </c>
      <c r="DR128" s="1098"/>
      <c r="DS128" s="1098"/>
      <c r="DT128" s="1098"/>
      <c r="DU128" s="1098"/>
      <c r="DV128" s="1099">
        <v>0</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502</v>
      </c>
      <c r="X129" s="1132"/>
      <c r="Y129" s="1132"/>
      <c r="Z129" s="1133"/>
      <c r="AA129" s="1016">
        <v>3282462</v>
      </c>
      <c r="AB129" s="1017"/>
      <c r="AC129" s="1017"/>
      <c r="AD129" s="1017"/>
      <c r="AE129" s="1018"/>
      <c r="AF129" s="1019">
        <v>3309380</v>
      </c>
      <c r="AG129" s="1017"/>
      <c r="AH129" s="1017"/>
      <c r="AI129" s="1017"/>
      <c r="AJ129" s="1018"/>
      <c r="AK129" s="1019">
        <v>3545145</v>
      </c>
      <c r="AL129" s="1017"/>
      <c r="AM129" s="1017"/>
      <c r="AN129" s="1017"/>
      <c r="AO129" s="1018"/>
      <c r="AP129" s="1134"/>
      <c r="AQ129" s="1135"/>
      <c r="AR129" s="1135"/>
      <c r="AS129" s="1135"/>
      <c r="AT129" s="1136"/>
      <c r="AU129" s="286"/>
      <c r="AV129" s="286"/>
      <c r="AW129" s="286"/>
      <c r="AX129" s="1125" t="s">
        <v>503</v>
      </c>
      <c r="AY129" s="1008"/>
      <c r="AZ129" s="1008"/>
      <c r="BA129" s="1008"/>
      <c r="BB129" s="1008"/>
      <c r="BC129" s="1008"/>
      <c r="BD129" s="1008"/>
      <c r="BE129" s="1009"/>
      <c r="BF129" s="1126" t="s">
        <v>475</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504</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505</v>
      </c>
      <c r="X130" s="1132"/>
      <c r="Y130" s="1132"/>
      <c r="Z130" s="1133"/>
      <c r="AA130" s="1016">
        <v>386463</v>
      </c>
      <c r="AB130" s="1017"/>
      <c r="AC130" s="1017"/>
      <c r="AD130" s="1017"/>
      <c r="AE130" s="1018"/>
      <c r="AF130" s="1019">
        <v>383820</v>
      </c>
      <c r="AG130" s="1017"/>
      <c r="AH130" s="1017"/>
      <c r="AI130" s="1017"/>
      <c r="AJ130" s="1018"/>
      <c r="AK130" s="1019">
        <v>384669</v>
      </c>
      <c r="AL130" s="1017"/>
      <c r="AM130" s="1017"/>
      <c r="AN130" s="1017"/>
      <c r="AO130" s="1018"/>
      <c r="AP130" s="1134"/>
      <c r="AQ130" s="1135"/>
      <c r="AR130" s="1135"/>
      <c r="AS130" s="1135"/>
      <c r="AT130" s="1136"/>
      <c r="AU130" s="286"/>
      <c r="AV130" s="286"/>
      <c r="AW130" s="286"/>
      <c r="AX130" s="1125" t="s">
        <v>506</v>
      </c>
      <c r="AY130" s="1008"/>
      <c r="AZ130" s="1008"/>
      <c r="BA130" s="1008"/>
      <c r="BB130" s="1008"/>
      <c r="BC130" s="1008"/>
      <c r="BD130" s="1008"/>
      <c r="BE130" s="1009"/>
      <c r="BF130" s="1162">
        <v>9.3000000000000007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507</v>
      </c>
      <c r="X131" s="1170"/>
      <c r="Y131" s="1170"/>
      <c r="Z131" s="1171"/>
      <c r="AA131" s="1063">
        <v>2895999</v>
      </c>
      <c r="AB131" s="1042"/>
      <c r="AC131" s="1042"/>
      <c r="AD131" s="1042"/>
      <c r="AE131" s="1043"/>
      <c r="AF131" s="1041">
        <v>2925560</v>
      </c>
      <c r="AG131" s="1042"/>
      <c r="AH131" s="1042"/>
      <c r="AI131" s="1042"/>
      <c r="AJ131" s="1043"/>
      <c r="AK131" s="1041">
        <v>3160476</v>
      </c>
      <c r="AL131" s="1042"/>
      <c r="AM131" s="1042"/>
      <c r="AN131" s="1042"/>
      <c r="AO131" s="1043"/>
      <c r="AP131" s="1172"/>
      <c r="AQ131" s="1173"/>
      <c r="AR131" s="1173"/>
      <c r="AS131" s="1173"/>
      <c r="AT131" s="1174"/>
      <c r="AU131" s="286"/>
      <c r="AV131" s="286"/>
      <c r="AW131" s="286"/>
      <c r="AX131" s="1144" t="s">
        <v>508</v>
      </c>
      <c r="AY131" s="1095"/>
      <c r="AZ131" s="1095"/>
      <c r="BA131" s="1095"/>
      <c r="BB131" s="1095"/>
      <c r="BC131" s="1095"/>
      <c r="BD131" s="1095"/>
      <c r="BE131" s="1096"/>
      <c r="BF131" s="1145" t="s">
        <v>137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509</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510</v>
      </c>
      <c r="W132" s="1155"/>
      <c r="X132" s="1155"/>
      <c r="Y132" s="1155"/>
      <c r="Z132" s="1156"/>
      <c r="AA132" s="1157">
        <v>10.979285559999999</v>
      </c>
      <c r="AB132" s="1158"/>
      <c r="AC132" s="1158"/>
      <c r="AD132" s="1158"/>
      <c r="AE132" s="1159"/>
      <c r="AF132" s="1160">
        <v>9.0088051520000008</v>
      </c>
      <c r="AG132" s="1158"/>
      <c r="AH132" s="1158"/>
      <c r="AI132" s="1158"/>
      <c r="AJ132" s="1159"/>
      <c r="AK132" s="1160">
        <v>8.1402295099999993</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511</v>
      </c>
      <c r="W133" s="1138"/>
      <c r="X133" s="1138"/>
      <c r="Y133" s="1138"/>
      <c r="Z133" s="1139"/>
      <c r="AA133" s="1140">
        <v>10</v>
      </c>
      <c r="AB133" s="1141"/>
      <c r="AC133" s="1141"/>
      <c r="AD133" s="1141"/>
      <c r="AE133" s="1142"/>
      <c r="AF133" s="1140">
        <v>10</v>
      </c>
      <c r="AG133" s="1141"/>
      <c r="AH133" s="1141"/>
      <c r="AI133" s="1141"/>
      <c r="AJ133" s="1142"/>
      <c r="AK133" s="1140">
        <v>9.3000000000000007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pn0fGeSeHxS8a/l7xHVfzifJQ+c1FhhqKafjPbdbFlvCyfOieWEI2nfpvKzz36VPgttJJCFPu8a27r3Vc2pOw==" saltValue="2xC4J9oDFkOaj0hI7BKRL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F52" zoomScaleNormal="85" zoomScaleSheetLayoutView="100" workbookViewId="0">
      <selection activeCell="AG73" sqref="AG73"/>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Y5r1oB513IQloikMP74QupQH6CQcjeTcglVGv2BbKOI5SfZca1LwUE1iMHZAQ4ticGQ+bNz4dpoXaN7Pqm4Ug==" saltValue="X2ttV9M0hy49UcpPAm5f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2"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GSjSLrYRKP32b26RiflbTPUI94h21CvxzgyepKy9wGoWnRvnzzZaqdKpnQQy35bmLJV5kyPBULKpiTxJY8Iqg==" saltValue="jJkcuWjKmMzqtrHOpsNY1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1"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520</v>
      </c>
      <c r="AL9" s="1178"/>
      <c r="AM9" s="1178"/>
      <c r="AN9" s="1179"/>
      <c r="AO9" s="314">
        <v>820611</v>
      </c>
      <c r="AP9" s="314">
        <v>56252</v>
      </c>
      <c r="AQ9" s="315">
        <v>105491</v>
      </c>
      <c r="AR9" s="316">
        <v>-46.7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521</v>
      </c>
      <c r="AL10" s="1178"/>
      <c r="AM10" s="1178"/>
      <c r="AN10" s="1179"/>
      <c r="AO10" s="317">
        <v>183767</v>
      </c>
      <c r="AP10" s="317">
        <v>12597</v>
      </c>
      <c r="AQ10" s="318">
        <v>15011</v>
      </c>
      <c r="AR10" s="319">
        <v>-16.100000000000001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522</v>
      </c>
      <c r="AL11" s="1178"/>
      <c r="AM11" s="1178"/>
      <c r="AN11" s="1179"/>
      <c r="AO11" s="317" t="s">
        <v>523</v>
      </c>
      <c r="AP11" s="317" t="s">
        <v>523</v>
      </c>
      <c r="AQ11" s="318">
        <v>1542</v>
      </c>
      <c r="AR11" s="319" t="s">
        <v>523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524</v>
      </c>
      <c r="AL12" s="1178"/>
      <c r="AM12" s="1178"/>
      <c r="AN12" s="1179"/>
      <c r="AO12" s="317" t="s">
        <v>523</v>
      </c>
      <c r="AP12" s="317" t="s">
        <v>523</v>
      </c>
      <c r="AQ12" s="318">
        <v>23</v>
      </c>
      <c r="AR12" s="319" t="s">
        <v>523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525</v>
      </c>
      <c r="AL13" s="1178"/>
      <c r="AM13" s="1178"/>
      <c r="AN13" s="1179"/>
      <c r="AO13" s="317">
        <v>74211</v>
      </c>
      <c r="AP13" s="317">
        <v>5087</v>
      </c>
      <c r="AQ13" s="318">
        <v>4603</v>
      </c>
      <c r="AR13" s="319">
        <v>10.5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526</v>
      </c>
      <c r="AL14" s="1178"/>
      <c r="AM14" s="1178"/>
      <c r="AN14" s="1179"/>
      <c r="AO14" s="317">
        <v>40513</v>
      </c>
      <c r="AP14" s="317">
        <v>2777</v>
      </c>
      <c r="AQ14" s="318">
        <v>2567</v>
      </c>
      <c r="AR14" s="319">
        <v>8.1999999999999993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527</v>
      </c>
      <c r="AL15" s="1184"/>
      <c r="AM15" s="1184"/>
      <c r="AN15" s="1185"/>
      <c r="AO15" s="317">
        <v>-51677</v>
      </c>
      <c r="AP15" s="317">
        <v>-3542</v>
      </c>
      <c r="AQ15" s="318">
        <v>-8232</v>
      </c>
      <c r="AR15" s="319">
        <v>-57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1067425</v>
      </c>
      <c r="AP16" s="317">
        <v>73171</v>
      </c>
      <c r="AQ16" s="318">
        <v>121006</v>
      </c>
      <c r="AR16" s="319">
        <v>-39.5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532</v>
      </c>
      <c r="AL21" s="1187"/>
      <c r="AM21" s="1187"/>
      <c r="AN21" s="1188"/>
      <c r="AO21" s="330">
        <v>6.1</v>
      </c>
      <c r="AP21" s="331">
        <v>10.65</v>
      </c>
      <c r="AQ21" s="332">
        <v>-4.55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533</v>
      </c>
      <c r="AL22" s="1187"/>
      <c r="AM22" s="1187"/>
      <c r="AN22" s="1188"/>
      <c r="AO22" s="335">
        <v>95.8</v>
      </c>
      <c r="AP22" s="336">
        <v>96.6</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537</v>
      </c>
      <c r="AL32" s="1181"/>
      <c r="AM32" s="1181"/>
      <c r="AN32" s="1182"/>
      <c r="AO32" s="345">
        <v>339641</v>
      </c>
      <c r="AP32" s="345">
        <v>23282</v>
      </c>
      <c r="AQ32" s="346">
        <v>57338</v>
      </c>
      <c r="AR32" s="347">
        <v>-59.4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538</v>
      </c>
      <c r="AL33" s="1181"/>
      <c r="AM33" s="1181"/>
      <c r="AN33" s="1182"/>
      <c r="AO33" s="345" t="s">
        <v>523</v>
      </c>
      <c r="AP33" s="345" t="s">
        <v>523</v>
      </c>
      <c r="AQ33" s="346" t="s">
        <v>523</v>
      </c>
      <c r="AR33" s="347" t="s">
        <v>523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539</v>
      </c>
      <c r="AL34" s="1181"/>
      <c r="AM34" s="1181"/>
      <c r="AN34" s="1182"/>
      <c r="AO34" s="345" t="s">
        <v>523</v>
      </c>
      <c r="AP34" s="345" t="s">
        <v>523</v>
      </c>
      <c r="AQ34" s="346" t="s">
        <v>523</v>
      </c>
      <c r="AR34" s="347" t="s">
        <v>523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540</v>
      </c>
      <c r="AL35" s="1181"/>
      <c r="AM35" s="1181"/>
      <c r="AN35" s="1182"/>
      <c r="AO35" s="345">
        <v>269071</v>
      </c>
      <c r="AP35" s="345">
        <v>18445</v>
      </c>
      <c r="AQ35" s="346">
        <v>15348</v>
      </c>
      <c r="AR35" s="347">
        <v>20.2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541</v>
      </c>
      <c r="AL36" s="1181"/>
      <c r="AM36" s="1181"/>
      <c r="AN36" s="1182"/>
      <c r="AO36" s="345">
        <v>33216</v>
      </c>
      <c r="AP36" s="345">
        <v>2277</v>
      </c>
      <c r="AQ36" s="346">
        <v>3535</v>
      </c>
      <c r="AR36" s="347">
        <v>-35.6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542</v>
      </c>
      <c r="AL37" s="1181"/>
      <c r="AM37" s="1181"/>
      <c r="AN37" s="1182"/>
      <c r="AO37" s="345">
        <v>8159</v>
      </c>
      <c r="AP37" s="345">
        <v>559</v>
      </c>
      <c r="AQ37" s="346">
        <v>572</v>
      </c>
      <c r="AR37" s="347">
        <v>-2.2999999999999998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543</v>
      </c>
      <c r="AL38" s="1190"/>
      <c r="AM38" s="1190"/>
      <c r="AN38" s="1191"/>
      <c r="AO38" s="348" t="s">
        <v>523</v>
      </c>
      <c r="AP38" s="348" t="s">
        <v>523</v>
      </c>
      <c r="AQ38" s="349">
        <v>6</v>
      </c>
      <c r="AR38" s="337" t="s">
        <v>523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544</v>
      </c>
      <c r="AL39" s="1190"/>
      <c r="AM39" s="1190"/>
      <c r="AN39" s="1191"/>
      <c r="AO39" s="345">
        <v>-8148</v>
      </c>
      <c r="AP39" s="345">
        <v>-559</v>
      </c>
      <c r="AQ39" s="346">
        <v>-3451</v>
      </c>
      <c r="AR39" s="347">
        <v>-83.8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545</v>
      </c>
      <c r="AL40" s="1181"/>
      <c r="AM40" s="1181"/>
      <c r="AN40" s="1182"/>
      <c r="AO40" s="345">
        <v>-384669</v>
      </c>
      <c r="AP40" s="345">
        <v>-26369</v>
      </c>
      <c r="AQ40" s="346">
        <v>-50518</v>
      </c>
      <c r="AR40" s="347">
        <v>-47.8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299</v>
      </c>
      <c r="AL41" s="1193"/>
      <c r="AM41" s="1193"/>
      <c r="AN41" s="1194"/>
      <c r="AO41" s="345">
        <v>257270</v>
      </c>
      <c r="AP41" s="345">
        <v>17636</v>
      </c>
      <c r="AQ41" s="346">
        <v>22830</v>
      </c>
      <c r="AR41" s="347">
        <v>-22.8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515</v>
      </c>
      <c r="AN49" s="1197" t="s">
        <v>549</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684486</v>
      </c>
      <c r="AN51" s="367">
        <v>46675</v>
      </c>
      <c r="AO51" s="368">
        <v>-32.6</v>
      </c>
      <c r="AP51" s="369">
        <v>79466</v>
      </c>
      <c r="AQ51" s="370">
        <v>4.5999999999999996</v>
      </c>
      <c r="AR51" s="371">
        <v>-37.200000000000003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438769</v>
      </c>
      <c r="AN52" s="375">
        <v>29919</v>
      </c>
      <c r="AO52" s="376">
        <v>-1</v>
      </c>
      <c r="AP52" s="377">
        <v>44645</v>
      </c>
      <c r="AQ52" s="378">
        <v>9.6999999999999993</v>
      </c>
      <c r="AR52" s="379">
        <v>-10.7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689445</v>
      </c>
      <c r="AN53" s="367">
        <v>46701</v>
      </c>
      <c r="AO53" s="368">
        <v>0.1</v>
      </c>
      <c r="AP53" s="369">
        <v>90072</v>
      </c>
      <c r="AQ53" s="370">
        <v>13.3</v>
      </c>
      <c r="AR53" s="371">
        <v>-13.2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460445</v>
      </c>
      <c r="AN54" s="375">
        <v>31189</v>
      </c>
      <c r="AO54" s="376">
        <v>4.2</v>
      </c>
      <c r="AP54" s="377">
        <v>46083</v>
      </c>
      <c r="AQ54" s="378">
        <v>3.2</v>
      </c>
      <c r="AR54" s="379">
        <v>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571085</v>
      </c>
      <c r="AN55" s="367">
        <v>38754</v>
      </c>
      <c r="AO55" s="368">
        <v>-17</v>
      </c>
      <c r="AP55" s="369">
        <v>88328</v>
      </c>
      <c r="AQ55" s="370">
        <v>-1.9</v>
      </c>
      <c r="AR55" s="371">
        <v>-15.1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430939</v>
      </c>
      <c r="AN56" s="375">
        <v>29244</v>
      </c>
      <c r="AO56" s="376">
        <v>-6.2</v>
      </c>
      <c r="AP56" s="377">
        <v>49013</v>
      </c>
      <c r="AQ56" s="378">
        <v>6.4</v>
      </c>
      <c r="AR56" s="379">
        <v>-12.6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463984</v>
      </c>
      <c r="AN57" s="367">
        <v>31615</v>
      </c>
      <c r="AO57" s="368">
        <v>-18.399999999999999</v>
      </c>
      <c r="AP57" s="369">
        <v>103390</v>
      </c>
      <c r="AQ57" s="370">
        <v>17.100000000000001</v>
      </c>
      <c r="AR57" s="371">
        <v>-35.5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359078</v>
      </c>
      <c r="AN58" s="375">
        <v>24467</v>
      </c>
      <c r="AO58" s="376">
        <v>-16.3</v>
      </c>
      <c r="AP58" s="377">
        <v>51269</v>
      </c>
      <c r="AQ58" s="378">
        <v>4.5999999999999996</v>
      </c>
      <c r="AR58" s="379">
        <v>-20.9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680900</v>
      </c>
      <c r="AN59" s="367">
        <v>46675</v>
      </c>
      <c r="AO59" s="368">
        <v>47.6</v>
      </c>
      <c r="AP59" s="369">
        <v>117234</v>
      </c>
      <c r="AQ59" s="370">
        <v>13.4</v>
      </c>
      <c r="AR59" s="371">
        <v>34.200000000000003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425711</v>
      </c>
      <c r="AN60" s="375">
        <v>29182</v>
      </c>
      <c r="AO60" s="376">
        <v>19.3</v>
      </c>
      <c r="AP60" s="377">
        <v>59796</v>
      </c>
      <c r="AQ60" s="378">
        <v>16.600000000000001</v>
      </c>
      <c r="AR60" s="379">
        <v>2.7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617980</v>
      </c>
      <c r="AN61" s="382">
        <v>42084</v>
      </c>
      <c r="AO61" s="383">
        <v>-4.0999999999999996</v>
      </c>
      <c r="AP61" s="384">
        <v>95698</v>
      </c>
      <c r="AQ61" s="385">
        <v>9.3000000000000007</v>
      </c>
      <c r="AR61" s="371">
        <v>-13.4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422988</v>
      </c>
      <c r="AN62" s="375">
        <v>28800</v>
      </c>
      <c r="AO62" s="376">
        <v>0</v>
      </c>
      <c r="AP62" s="377">
        <v>50161</v>
      </c>
      <c r="AQ62" s="378">
        <v>8.1</v>
      </c>
      <c r="AR62" s="379">
        <v>-8.1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tIcLqidx9Pw7a3qIm8VlEgDmqiW0JAVED3TGOi/l0+bN+OKBgG1K0+ulL8AXCNlk2kNsgPqk+145RNQuMwSeA==" saltValue="ITrknPKkYtU27g08rdwYe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Z65" zoomScaleNormal="100" zoomScaleSheetLayoutView="55" workbookViewId="0">
      <selection activeCell="AG43" sqref="AG4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0" spans="125:125" ht="13.5" hidden="1" customHeight="1" x14ac:dyDescent="0.15"/>
    <row r="121" spans="125:125" ht="13.5" hidden="1" customHeight="1" x14ac:dyDescent="0.15">
      <c r="DU121" s="292"/>
    </row>
  </sheetData>
  <sheetProtection algorithmName="SHA-512" hashValue="tG0C44K3Lcd8+fWk9li5U//TCxx0fxB9nZe1CinaZAelTppGSlURZh12WgkriWGCIUCy9SBLk9xlBIZFgii6GA==" saltValue="BTZWjcTRUxPHI1qsFw1Z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election activeCell="AE58" sqref="AE58"/>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PLzVB90q/jB9HkKFboT/e7n3dKoEuK3IBR1JbapgcDIFgRKnHu+i3/ZAzBpCzTNCauUmYoFoCUBkEiYJsMaieQ==" saltValue="bQ5jmpbK+2Sa5moAmKFN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00" t="s">
        <v>3</v>
      </c>
      <c r="D47" s="1200"/>
      <c r="E47" s="1201"/>
      <c r="F47" s="11">
        <v>73.45</v>
      </c>
      <c r="G47" s="12">
        <v>73.599999999999994</v>
      </c>
      <c r="H47" s="12">
        <v>69.569999999999993</v>
      </c>
      <c r="I47" s="12">
        <v>66.040000000000006</v>
      </c>
      <c r="J47" s="13">
        <v>61.71</v>
      </c>
    </row>
    <row r="48" spans="2:10" ht="57.75" customHeight="1" x14ac:dyDescent="0.15">
      <c r="B48" s="14"/>
      <c r="C48" s="1202" t="s">
        <v>4</v>
      </c>
      <c r="D48" s="1202"/>
      <c r="E48" s="1203"/>
      <c r="F48" s="15">
        <v>6.02</v>
      </c>
      <c r="G48" s="16">
        <v>1.86</v>
      </c>
      <c r="H48" s="16">
        <v>4.55</v>
      </c>
      <c r="I48" s="16">
        <v>7.69</v>
      </c>
      <c r="J48" s="17">
        <v>5.81</v>
      </c>
    </row>
    <row r="49" spans="2:10" ht="57.75" customHeight="1" thickBot="1" x14ac:dyDescent="0.2">
      <c r="B49" s="18"/>
      <c r="C49" s="1204" t="s">
        <v>5</v>
      </c>
      <c r="D49" s="1204"/>
      <c r="E49" s="1205"/>
      <c r="F49" s="19">
        <v>5.13</v>
      </c>
      <c r="G49" s="20" t="s">
        <v>570</v>
      </c>
      <c r="H49" s="20" t="s">
        <v>571</v>
      </c>
      <c r="I49" s="20">
        <v>2.4900000000000002</v>
      </c>
      <c r="J49" s="21" t="s">
        <v>572</v>
      </c>
    </row>
    <row r="50" spans="2:10" ht="13.5" customHeight="1" x14ac:dyDescent="0.15"/>
  </sheetData>
  <sheetProtection algorithmName="SHA-512" hashValue="fJyjcNLO64Rjftvmp5WOq4WmC9Vhm/vCEZNGhIRxKTFd97kQccNHy7hOvmx55iZmqr14P4eM+SzCElptqWbmWw==" saltValue="KyMz2HmGJgGENd0/tc55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2022-03-08T03:17:29Z</cp:lastPrinted>
  <dcterms:created xsi:type="dcterms:W3CDTF">2022-02-02T04:07:38Z</dcterms:created>
  <dcterms:modified xsi:type="dcterms:W3CDTF">2022-03-16T07:32:25Z</dcterms:modified>
  <cp:category/>
</cp:coreProperties>
</file>